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8\REKONŠTRUKCIA KRIŽOVATKY NÁDRAŽNÁ\"/>
    </mc:Choice>
  </mc:AlternateContent>
  <bookViews>
    <workbookView xWindow="0" yWindow="0" windowWidth="24000" windowHeight="9735" activeTab="1"/>
  </bookViews>
  <sheets>
    <sheet name="Rekapitulácia rozpočtu" sheetId="5" r:id="rId1"/>
    <sheet name="Komunikácia" sheetId="3" r:id="rId2"/>
    <sheet name="Chodníky" sheetId="4" r:id="rId3"/>
  </sheets>
  <externalReferences>
    <externalReference r:id="rId4"/>
  </externalReferences>
  <definedNames>
    <definedName name="_xlnm.Print_Titles" localSheetId="2">Chodníky!$1:$13</definedName>
    <definedName name="_xlnm.Print_Titles" localSheetId="1">Komunikácia!$1:$13</definedName>
    <definedName name="_xlnm.Print_Titles" localSheetId="0">'Rekapitulácia rozpočtu'!$1:$13</definedName>
    <definedName name="_xlnm.Print_Area" localSheetId="2">Chodníky!$A$1:$J$63</definedName>
    <definedName name="_xlnm.Print_Area" localSheetId="1">Komunikácia!$A$1:$J$67</definedName>
    <definedName name="_xlnm.Print_Area" localSheetId="0">'Rekapitulácia rozpočtu'!$A$1:$C$36</definedName>
  </definedNames>
  <calcPr calcId="152511"/>
</workbook>
</file>

<file path=xl/calcChain.xml><?xml version="1.0" encoding="utf-8"?>
<calcChain xmlns="http://schemas.openxmlformats.org/spreadsheetml/2006/main">
  <c r="E56" i="4" l="1"/>
  <c r="G37" i="4"/>
  <c r="E47" i="4"/>
  <c r="G47" i="4" s="1"/>
  <c r="G46" i="4"/>
  <c r="E49" i="4"/>
  <c r="G45" i="4"/>
  <c r="G48" i="4"/>
  <c r="G29" i="4"/>
  <c r="G28" i="4"/>
  <c r="G27" i="4"/>
  <c r="G23" i="4"/>
  <c r="G22" i="4"/>
  <c r="E24" i="4"/>
  <c r="G24" i="4" s="1"/>
  <c r="G26" i="4"/>
  <c r="G25" i="4"/>
  <c r="G21" i="4"/>
  <c r="G20" i="4"/>
  <c r="B15" i="5" l="1"/>
  <c r="B14" i="5"/>
  <c r="B5" i="5" l="1"/>
  <c r="B4" i="5"/>
  <c r="G62" i="4" l="1"/>
  <c r="G61" i="4" s="1"/>
  <c r="G60" i="4"/>
  <c r="G59" i="4"/>
  <c r="G58" i="4"/>
  <c r="G57" i="4"/>
  <c r="G56" i="4"/>
  <c r="G55" i="4"/>
  <c r="G54" i="4"/>
  <c r="G53" i="4"/>
  <c r="G52" i="4"/>
  <c r="G51" i="4"/>
  <c r="G50" i="4"/>
  <c r="G49" i="4"/>
  <c r="G43" i="4"/>
  <c r="G41" i="4"/>
  <c r="G40" i="4"/>
  <c r="G39" i="4"/>
  <c r="G38" i="4"/>
  <c r="G36" i="4"/>
  <c r="G35" i="4"/>
  <c r="G33" i="4"/>
  <c r="G32" i="4"/>
  <c r="G30" i="4"/>
  <c r="G19" i="4"/>
  <c r="G18" i="4"/>
  <c r="G17" i="4"/>
  <c r="G16" i="4"/>
  <c r="G15" i="4" l="1"/>
  <c r="G34" i="4"/>
  <c r="G44" i="4"/>
  <c r="G31" i="4"/>
  <c r="G42" i="4"/>
  <c r="G51" i="3"/>
  <c r="G31" i="3"/>
  <c r="G66" i="3"/>
  <c r="G65" i="3" s="1"/>
  <c r="G64" i="3"/>
  <c r="G63" i="3" s="1"/>
  <c r="G62" i="3"/>
  <c r="G61" i="3" s="1"/>
  <c r="G46" i="3"/>
  <c r="G39" i="3"/>
  <c r="E26" i="3"/>
  <c r="G60" i="3" l="1"/>
  <c r="G14" i="4"/>
  <c r="G63" i="4" s="1"/>
  <c r="G59" i="3"/>
  <c r="G57" i="3"/>
  <c r="G56" i="3"/>
  <c r="G55" i="3"/>
  <c r="G54" i="3"/>
  <c r="G52" i="3"/>
  <c r="G50" i="3"/>
  <c r="G49" i="3"/>
  <c r="G48" i="3"/>
  <c r="G47" i="3"/>
  <c r="G45" i="3"/>
  <c r="G44" i="3"/>
  <c r="G42" i="3"/>
  <c r="G41" i="3"/>
  <c r="G40" i="3"/>
  <c r="G38" i="3"/>
  <c r="G36" i="3"/>
  <c r="G35" i="3"/>
  <c r="G34" i="3"/>
  <c r="G33" i="3"/>
  <c r="G32" i="3"/>
  <c r="G30" i="3"/>
  <c r="G29" i="3"/>
  <c r="G28" i="3"/>
  <c r="G26" i="3"/>
  <c r="G25" i="3"/>
  <c r="G23" i="3"/>
  <c r="G22" i="3"/>
  <c r="G21" i="3"/>
  <c r="G20" i="3"/>
  <c r="G19" i="3"/>
  <c r="G18" i="3"/>
  <c r="G17" i="3"/>
  <c r="C15" i="5" l="1"/>
  <c r="G27" i="3"/>
  <c r="G24" i="3"/>
  <c r="E53" i="3"/>
  <c r="G53" i="3" s="1"/>
  <c r="G58" i="3" l="1"/>
  <c r="G37" i="3"/>
  <c r="G43" i="3" l="1"/>
  <c r="G16" i="3"/>
  <c r="G15" i="3" s="1"/>
  <c r="G14" i="3" l="1"/>
  <c r="G67" i="3" s="1"/>
  <c r="C14" i="5" s="1"/>
  <c r="C36" i="5" s="1"/>
</calcChain>
</file>

<file path=xl/comments1.xml><?xml version="1.0" encoding="utf-8"?>
<comments xmlns="http://schemas.openxmlformats.org/spreadsheetml/2006/main">
  <authors>
    <author>RP</author>
  </authors>
  <commentList>
    <comment ref="I11" authorId="0" shape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comments2.xml><?xml version="1.0" encoding="utf-8"?>
<comments xmlns="http://schemas.openxmlformats.org/spreadsheetml/2006/main">
  <authors>
    <author>RP</author>
  </authors>
  <commentList>
    <comment ref="I11" authorId="0" shape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<sst xmlns="http://schemas.openxmlformats.org/spreadsheetml/2006/main" count="368" uniqueCount="172">
  <si>
    <t>C</t>
  </si>
  <si>
    <t>Objekt:</t>
  </si>
  <si>
    <t>Časť:</t>
  </si>
  <si>
    <t>Zhotoviteľ:</t>
  </si>
  <si>
    <t>Dátum:</t>
  </si>
  <si>
    <t>Popis</t>
  </si>
  <si>
    <t>Cena celkom</t>
  </si>
  <si>
    <t>JKSO:</t>
  </si>
  <si>
    <t>P.Č.</t>
  </si>
  <si>
    <t>Kód položky</t>
  </si>
  <si>
    <t>MJ</t>
  </si>
  <si>
    <t>Množstvo celkom</t>
  </si>
  <si>
    <t>Cena jednotková</t>
  </si>
  <si>
    <t>Sadzba DPH</t>
  </si>
  <si>
    <t>Typ položky</t>
  </si>
  <si>
    <t>Úroveň</t>
  </si>
  <si>
    <t/>
  </si>
  <si>
    <t>LZ</t>
  </si>
  <si>
    <t xml:space="preserve">Práce a dodávky HSV   </t>
  </si>
  <si>
    <t>H1</t>
  </si>
  <si>
    <t xml:space="preserve">Zemné práce   </t>
  </si>
  <si>
    <t>H2</t>
  </si>
  <si>
    <t>m2</t>
  </si>
  <si>
    <t>P</t>
  </si>
  <si>
    <t>ks</t>
  </si>
  <si>
    <t>m</t>
  </si>
  <si>
    <t>t</t>
  </si>
  <si>
    <t xml:space="preserve">Komunikácie   </t>
  </si>
  <si>
    <t>573211111</t>
  </si>
  <si>
    <t xml:space="preserve">Postrek asfaltový spojovací bez posypu kamenivom z asfaltu cestného v množstve od 0,50 do 0,70 kg/m2   </t>
  </si>
  <si>
    <t xml:space="preserve">Ostatné konštrukcie a práce-búranie   </t>
  </si>
  <si>
    <t>919735112</t>
  </si>
  <si>
    <t xml:space="preserve">Rezanie existujúceho asfaltového krytu alebo podkladu hĺbky nad 50 do 100 mm   </t>
  </si>
  <si>
    <t>979082315</t>
  </si>
  <si>
    <t xml:space="preserve">Vodorovná doprava sutiny a vybúraných hmôt bez naloženia ale so zložením do 3000 m   </t>
  </si>
  <si>
    <t>979082319</t>
  </si>
  <si>
    <t xml:space="preserve">Príplatok k cenám za každých ďalších aj začatých 1000 m   </t>
  </si>
  <si>
    <t>979086112</t>
  </si>
  <si>
    <t xml:space="preserve">Nakladanie alebo prekladanie na dopravný prostriedok pri vodorovnej doprave sutiny a vybúraných hmôt   </t>
  </si>
  <si>
    <t>979089012</t>
  </si>
  <si>
    <t xml:space="preserve">Poplatok za skladovanie - betón, tehly, dlaždice (17 01 ), ostatné   </t>
  </si>
  <si>
    <t>979089212</t>
  </si>
  <si>
    <t xml:space="preserve">Poplatok za skladovanie - bitúmenové zmesi, uholný decht, dechtové výrobky (17 03 ), ostatné   </t>
  </si>
  <si>
    <t>Celkom</t>
  </si>
  <si>
    <t>VÝKAZ VÝMER</t>
  </si>
  <si>
    <t>Presun hmôt HSV</t>
  </si>
  <si>
    <t>998225111</t>
  </si>
  <si>
    <t>Presun hmôt pre pozemnú komunikáciu a letisko s krytom asfaltovým akejkoľvek dĺžky objektu</t>
  </si>
  <si>
    <t>HSV</t>
  </si>
  <si>
    <t>5</t>
  </si>
  <si>
    <t>8</t>
  </si>
  <si>
    <t xml:space="preserve">Rúrové vedenie   </t>
  </si>
  <si>
    <t>899332111</t>
  </si>
  <si>
    <t>Výšková úprava uličnej vpuste</t>
  </si>
  <si>
    <t>9</t>
  </si>
  <si>
    <t>919721212</t>
  </si>
  <si>
    <t>577121212</t>
  </si>
  <si>
    <t>577131212</t>
  </si>
  <si>
    <t>Objednávateľ:   Mesto Partizánske</t>
  </si>
  <si>
    <t>979089612</t>
  </si>
  <si>
    <t xml:space="preserve">Poplatok za skladovanie - iné odpady zo stavieb a demolácií (17 09), ostatné /kamenivo/   </t>
  </si>
  <si>
    <t>Zakladanie</t>
  </si>
  <si>
    <t>289971211</t>
  </si>
  <si>
    <t>Zhotovenie vrstvy z geotextílie na upravenom povrchu v sklone do 1 : 5 , šírky od 0 do 3 m</t>
  </si>
  <si>
    <t>6936651300</t>
  </si>
  <si>
    <t>Geotextília netkaná polypropylénová Tatratex PP 300</t>
  </si>
  <si>
    <t>113152312</t>
  </si>
  <si>
    <t>181101102</t>
  </si>
  <si>
    <t xml:space="preserve">Úprava pláne v zárezoch v hornine 1-4 so zhutnením   </t>
  </si>
  <si>
    <t>567122115</t>
  </si>
  <si>
    <t xml:space="preserve">Podklad z kameniva spevneného cementom s rozprestrením a zhutnením, KSC I, po zhutnení hr. 200 mm   </t>
  </si>
  <si>
    <t>564783111</t>
  </si>
  <si>
    <t xml:space="preserve">Podklad alebo kryt z kameniva hrubého drveného veľ. 32-63mm(vibr.štrk) po zhut.hr. 200 mm   </t>
  </si>
  <si>
    <t>938909311</t>
  </si>
  <si>
    <t>Odstránenie blata, prachu alebo hlineného nánosu, z povrchu podkladu alebo krytu bet. alebo asfalt.</t>
  </si>
  <si>
    <t>596841111</t>
  </si>
  <si>
    <t>5922763000</t>
  </si>
  <si>
    <t xml:space="preserve">Tvárnica betónová prídlažba TBM 1-50 50x25x8   </t>
  </si>
  <si>
    <t xml:space="preserve">Kladenie dlažby betónovej komunikácií pre peších do lôžka z betónu prostého tr. C 12/15 /prídlažba/   </t>
  </si>
  <si>
    <t>113307122</t>
  </si>
  <si>
    <t>Odstránenie podkladu v ploche do 200 m2 z kameniva hrubého drveného, hr.100 do 200 mm,  -0,23500t</t>
  </si>
  <si>
    <t xml:space="preserve">Odstránenie podkladu v ploche do 200 m2 z betónu prostého, hr. vrstvy do 150 mm,  -0,22500t   </t>
  </si>
  <si>
    <t>113307131</t>
  </si>
  <si>
    <t>113307123</t>
  </si>
  <si>
    <t>Odstránenie podkladu v ploche do 200 m2 z kameniva hrubého drveného, hr.200 do 300 mm,  -0,40000t</t>
  </si>
  <si>
    <t>113307132</t>
  </si>
  <si>
    <t>Odstránenie podkladu v ploche do 200 m2 z betónu prostého, hr. vrstvy 150 do 300 mm,  -0,50000t</t>
  </si>
  <si>
    <t>564861111</t>
  </si>
  <si>
    <t>Podklad zo štrkodrviny s rozprestretím a zhutnením, po zhutnení hr. 200 mm</t>
  </si>
  <si>
    <t>Rezanie existujúceho betónového krytu alebo podkladu hĺbky nad 100 do 150 mm</t>
  </si>
  <si>
    <t>919735123</t>
  </si>
  <si>
    <t>Výšková úprava uličnej šachty</t>
  </si>
  <si>
    <t>899432111</t>
  </si>
  <si>
    <t>Výšková úprava šupáka</t>
  </si>
  <si>
    <t>113206111</t>
  </si>
  <si>
    <t xml:space="preserve">Vytrhanie obrúb betónových, s vybúraním lôžka, z krajníkov alebo obrubníkov stojatých,  -0,14500t   </t>
  </si>
  <si>
    <t>917862111</t>
  </si>
  <si>
    <t>Osadenie chodník. obrubníka betónového stojatého do lôžka z betónu prosteho tr. C 12/15 s bočnou oporou</t>
  </si>
  <si>
    <t>5921954390</t>
  </si>
  <si>
    <t>Obrubník cestný 100x26x15 cm</t>
  </si>
  <si>
    <t>871453120</t>
  </si>
  <si>
    <t>Montáž potrubia z kanalizačných rúr z tvrdého PVC DN 200 vrátane materiálu a zemných a búracích prác - prípojka uličného vpustu</t>
  </si>
  <si>
    <t>895952110</t>
  </si>
  <si>
    <t>Zriadenie kanalizačného vpustu uličného z betónových dielcov typ UV-50, UVB-50 vrátane materiálu, mreže a zemných prác - komplet</t>
  </si>
  <si>
    <t>Pružná asfaltová zálievka s prefrézovaním škáry</t>
  </si>
  <si>
    <t>918101111</t>
  </si>
  <si>
    <t>Lôžko pod obrubníky, krajníky alebo obruby z dlažob. kociek z betónu prostého tr. C 12/15</t>
  </si>
  <si>
    <t>m3</t>
  </si>
  <si>
    <t>Vedľajšie rozpočtové náklady</t>
  </si>
  <si>
    <t>Geodetické práce</t>
  </si>
  <si>
    <t>000300031.</t>
  </si>
  <si>
    <t>Geodetické práce - vykonávané po výstavbe zameranie skutočného vyhotovenia stavby</t>
  </si>
  <si>
    <t>kpl</t>
  </si>
  <si>
    <t>Príprava staveniska</t>
  </si>
  <si>
    <t>000500021.</t>
  </si>
  <si>
    <t>Príprava staveniska - Vytýčenie inžinierských sietí</t>
  </si>
  <si>
    <t>Zariadenie staveniska</t>
  </si>
  <si>
    <t>000600024.</t>
  </si>
  <si>
    <t xml:space="preserve">Dočasné dopravné značenie vrátane projektu, povolenia a odsúhlasenia </t>
  </si>
  <si>
    <t>Vyspravenie podkladu s rozprestretím hmôt a zhutnením podkladov asfaltovým betónom AC 11</t>
  </si>
  <si>
    <t>962048114</t>
  </si>
  <si>
    <t xml:space="preserve">Búranie konštr. z betónu prostého -2,25000t - ručne </t>
  </si>
  <si>
    <t>Objekt:   Oprava komunikácie s križovatkami</t>
  </si>
  <si>
    <t>Objekt:   Úprava chodníkov v križovatkách</t>
  </si>
  <si>
    <t xml:space="preserve">REKAPITULÁCIA </t>
  </si>
  <si>
    <t xml:space="preserve">JKSO: </t>
  </si>
  <si>
    <t>Kód</t>
  </si>
  <si>
    <t>122202201</t>
  </si>
  <si>
    <t>Odkopávka a prekopávka nezapažená pre cesty, v hornine 4 do 100 m3</t>
  </si>
  <si>
    <t>122202209</t>
  </si>
  <si>
    <t>Odkopávky a prekopávky. Príplatok za lepivosť horniny 4</t>
  </si>
  <si>
    <t>171201202</t>
  </si>
  <si>
    <t>Uloženie sypaniny na skládky nad 100 do 1000 m3</t>
  </si>
  <si>
    <t>171209002</t>
  </si>
  <si>
    <t>Poplatok za skladovanie - zemina (17 05) ostatné</t>
  </si>
  <si>
    <t>161101501</t>
  </si>
  <si>
    <t>Zvislé premiestnenie výkopku z horniny I až IV</t>
  </si>
  <si>
    <t>162501102</t>
  </si>
  <si>
    <t xml:space="preserve">Vodorovné premiestnenie výkopku  po spevnenej ceste z  horniny tr.1-4, nad 100 do 1000 m3 na vzdialenosť do 3000 m </t>
  </si>
  <si>
    <t>162501105</t>
  </si>
  <si>
    <t>Vodorovné premiestnenie výkopku  po spevnenej ceste z  horniny tr.1-4, nad 100 do 1000 m3, príplatok k cene za každých ďalšich a začatých 1000 m</t>
  </si>
  <si>
    <t>180402111</t>
  </si>
  <si>
    <t>Založenie trávnika parkového výsevom v rovine do 1:5</t>
  </si>
  <si>
    <t>0057211200</t>
  </si>
  <si>
    <t>Trávové semeno - parková zmes</t>
  </si>
  <si>
    <t>kg</t>
  </si>
  <si>
    <t>Rozprestretie zeminy v rovine, plocha do 500 m2, hr. do 300 mm</t>
  </si>
  <si>
    <t>181301104</t>
  </si>
  <si>
    <t>113107141</t>
  </si>
  <si>
    <t>Odstránenie krytu v ploche do 200 m2 z liateho asfaltu, hr. vrstvy do 50 mm,  -0,09800</t>
  </si>
  <si>
    <t xml:space="preserve">915721111   </t>
  </si>
  <si>
    <t xml:space="preserve">Vodorovné značenie krytov striek. farbou, čiary, zebry, šípky, nápisy a pod. - V6a (prechody)                                         </t>
  </si>
  <si>
    <t>916561111</t>
  </si>
  <si>
    <t>Osadenie záhonového alebo parkového obrubníka betón., do lôžka z bet. pros. tr. C 12/15 s bočnou oporou</t>
  </si>
  <si>
    <t>5921954660</t>
  </si>
  <si>
    <t>Obrubník parkový 100x20x5 cm, sivý</t>
  </si>
  <si>
    <t>564851111</t>
  </si>
  <si>
    <t>Podklad zo štrkodrviny s rozprestretím a zhutnením, po zhutnení hr. 150 mm</t>
  </si>
  <si>
    <t>567122111</t>
  </si>
  <si>
    <t>Podklad z kameniva spevneného cementom, s rozprestretím a zhutnením CBGM C 8/10, po zhutnení hr. 120 mm</t>
  </si>
  <si>
    <t xml:space="preserve">Podklad z kameniva spevneného cementom s rozprestrením a zhutnením, KSC I, po zhutnení hr. 250 mm   </t>
  </si>
  <si>
    <t>567122116</t>
  </si>
  <si>
    <t>596911112</t>
  </si>
  <si>
    <t>Kladenie zámkovej dlažby  hr. 6 cm pre peších nad 20 m2 so zriadením lôžka z kameniva fr. 4/8, hr. 4 cm</t>
  </si>
  <si>
    <t>Dlažba pre nevidiacich 20x20x6 cm červená</t>
  </si>
  <si>
    <t>5921952300</t>
  </si>
  <si>
    <t xml:space="preserve">Dlažba zámková 6cm, sivá </t>
  </si>
  <si>
    <t>Odstránenie liat.asfaltového podkladu alebo krytu frézovaním,s prek. hr. 40 mm,  -0,10000t</t>
  </si>
  <si>
    <t>Odstránenie betónového podkladu alebo krytu frézovaním,s prek. hr. 40 mm,  -0,10000t</t>
  </si>
  <si>
    <t xml:space="preserve">Betón asfaltový  po zhutnení I.tr. strednozrnný AC 11O - vyrovnávacia vrstva </t>
  </si>
  <si>
    <t xml:space="preserve">Betón asfaltový  po zhutnení I.tr. strednozrnný AC 11O  hr. 50mm   </t>
  </si>
  <si>
    <t>Stavba:   Križovatka Nádražná - Družstevná vrátane časti komunikácie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</si>
</sst>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0.0"/>
    <numFmt numFmtId="166" formatCode="####;\-####"/>
  </numFmts>
  <fonts count="22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10"/>
      <name val="Helv"/>
      <charset val="238"/>
    </font>
    <font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sz val="8"/>
      <name val="Arial CE"/>
      <charset val="238"/>
    </font>
    <font>
      <b/>
      <u/>
      <sz val="11"/>
      <color indexed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color indexed="12"/>
      <name val="Arial"/>
      <family val="2"/>
      <charset val="238"/>
    </font>
    <font>
      <i/>
      <sz val="8"/>
      <color rgb="FF0000FF"/>
      <name val="Arial"/>
      <family val="2"/>
      <charset val="238"/>
    </font>
    <font>
      <sz val="7"/>
      <name val="Arial CE"/>
      <charset val="110"/>
    </font>
    <font>
      <b/>
      <sz val="9"/>
      <color indexed="17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u/>
      <sz val="10"/>
      <color indexed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</patternFill>
    </fill>
    <fill>
      <patternFill patternType="solid">
        <fgColor indexed="13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 applyAlignment="0">
      <alignment vertical="top" wrapText="1"/>
      <protection locked="0"/>
    </xf>
    <xf numFmtId="0" fontId="7" fillId="0" borderId="0"/>
    <xf numFmtId="0" fontId="13" fillId="0" borderId="0" applyAlignment="0">
      <alignment vertical="top" wrapText="1"/>
      <protection locked="0"/>
    </xf>
  </cellStyleXfs>
  <cellXfs count="166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8" fillId="0" borderId="0" xfId="0" applyFont="1" applyFill="1" applyBorder="1" applyAlignment="1" applyProtection="1">
      <alignment horizontal="right" vertical="top"/>
    </xf>
    <xf numFmtId="165" fontId="9" fillId="0" borderId="0" xfId="0" applyNumberFormat="1" applyFont="1" applyFill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0" fontId="10" fillId="0" borderId="0" xfId="0" applyFont="1" applyFill="1" applyAlignment="1" applyProtection="1">
      <alignment horizontal="center" vertical="top"/>
    </xf>
    <xf numFmtId="0" fontId="10" fillId="0" borderId="0" xfId="0" quotePrefix="1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 wrapText="1"/>
    </xf>
    <xf numFmtId="164" fontId="10" fillId="0" borderId="0" xfId="0" applyNumberFormat="1" applyFont="1" applyFill="1" applyAlignment="1" applyProtection="1">
      <alignment horizontal="right" vertical="top"/>
    </xf>
    <xf numFmtId="4" fontId="10" fillId="0" borderId="0" xfId="0" applyNumberFormat="1" applyFont="1" applyFill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0" fontId="8" fillId="0" borderId="8" xfId="0" quotePrefix="1" applyFont="1" applyFill="1" applyBorder="1" applyAlignment="1" applyProtection="1">
      <alignment horizontal="left" vertical="top"/>
    </xf>
    <xf numFmtId="0" fontId="8" fillId="0" borderId="8" xfId="0" applyFont="1" applyFill="1" applyBorder="1" applyAlignment="1" applyProtection="1">
      <alignment horizontal="left" vertical="top" wrapText="1"/>
    </xf>
    <xf numFmtId="0" fontId="8" fillId="0" borderId="8" xfId="0" applyFont="1" applyFill="1" applyBorder="1" applyAlignment="1" applyProtection="1">
      <alignment horizontal="center" vertical="top"/>
    </xf>
    <xf numFmtId="164" fontId="8" fillId="0" borderId="8" xfId="0" applyNumberFormat="1" applyFont="1" applyFill="1" applyBorder="1" applyAlignment="1" applyProtection="1">
      <alignment horizontal="right" vertical="top"/>
    </xf>
    <xf numFmtId="4" fontId="8" fillId="0" borderId="8" xfId="0" applyNumberFormat="1" applyFont="1" applyFill="1" applyBorder="1" applyAlignment="1" applyProtection="1">
      <alignment horizontal="right" vertical="top"/>
    </xf>
    <xf numFmtId="0" fontId="8" fillId="0" borderId="9" xfId="0" quotePrefix="1" applyFont="1" applyFill="1" applyBorder="1" applyAlignment="1" applyProtection="1">
      <alignment horizontal="center" vertical="top"/>
    </xf>
    <xf numFmtId="0" fontId="8" fillId="0" borderId="1" xfId="0" quotePrefix="1" applyFont="1" applyFill="1" applyBorder="1" applyAlignment="1" applyProtection="1">
      <alignment horizontal="center" vertical="top"/>
    </xf>
    <xf numFmtId="0" fontId="8" fillId="0" borderId="2" xfId="0" quotePrefix="1" applyFont="1" applyFill="1" applyBorder="1" applyAlignment="1" applyProtection="1">
      <alignment horizontal="left" vertical="top"/>
    </xf>
    <xf numFmtId="0" fontId="8" fillId="0" borderId="2" xfId="0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center" vertical="top"/>
    </xf>
    <xf numFmtId="164" fontId="8" fillId="0" borderId="2" xfId="0" applyNumberFormat="1" applyFont="1" applyFill="1" applyBorder="1" applyAlignment="1" applyProtection="1">
      <alignment horizontal="right" vertical="top"/>
    </xf>
    <xf numFmtId="4" fontId="8" fillId="0" borderId="2" xfId="0" applyNumberFormat="1" applyFont="1" applyFill="1" applyBorder="1" applyAlignment="1" applyProtection="1">
      <alignment horizontal="right" vertical="top"/>
    </xf>
    <xf numFmtId="0" fontId="8" fillId="0" borderId="4" xfId="0" quotePrefix="1" applyFont="1" applyFill="1" applyBorder="1" applyAlignment="1" applyProtection="1">
      <alignment horizontal="center" vertical="top"/>
    </xf>
    <xf numFmtId="0" fontId="8" fillId="0" borderId="5" xfId="0" quotePrefix="1" applyFont="1" applyFill="1" applyBorder="1" applyAlignment="1" applyProtection="1">
      <alignment horizontal="left" vertical="top"/>
    </xf>
    <xf numFmtId="0" fontId="8" fillId="0" borderId="5" xfId="0" applyFont="1" applyFill="1" applyBorder="1" applyAlignment="1" applyProtection="1">
      <alignment horizontal="left" vertical="top" wrapText="1"/>
    </xf>
    <xf numFmtId="0" fontId="8" fillId="0" borderId="5" xfId="0" applyFont="1" applyFill="1" applyBorder="1" applyAlignment="1" applyProtection="1">
      <alignment horizontal="center" vertical="top"/>
    </xf>
    <xf numFmtId="164" fontId="8" fillId="0" borderId="5" xfId="0" applyNumberFormat="1" applyFont="1" applyFill="1" applyBorder="1" applyAlignment="1" applyProtection="1">
      <alignment horizontal="right" vertical="top"/>
    </xf>
    <xf numFmtId="4" fontId="8" fillId="0" borderId="5" xfId="0" applyNumberFormat="1" applyFont="1" applyFill="1" applyBorder="1" applyAlignment="1" applyProtection="1">
      <alignment horizontal="right" vertical="top"/>
    </xf>
    <xf numFmtId="0" fontId="8" fillId="0" borderId="10" xfId="0" quotePrefix="1" applyFont="1" applyFill="1" applyBorder="1" applyAlignment="1" applyProtection="1">
      <alignment horizontal="center" vertical="top"/>
    </xf>
    <xf numFmtId="0" fontId="8" fillId="0" borderId="12" xfId="0" quotePrefix="1" applyFont="1" applyFill="1" applyBorder="1" applyAlignment="1" applyProtection="1">
      <alignment horizontal="left" vertical="top"/>
    </xf>
    <xf numFmtId="0" fontId="8" fillId="0" borderId="12" xfId="0" applyFont="1" applyFill="1" applyBorder="1" applyAlignment="1" applyProtection="1">
      <alignment horizontal="left" vertical="top" wrapText="1"/>
    </xf>
    <xf numFmtId="0" fontId="8" fillId="0" borderId="12" xfId="0" applyFont="1" applyFill="1" applyBorder="1" applyAlignment="1" applyProtection="1">
      <alignment horizontal="center" vertical="top"/>
    </xf>
    <xf numFmtId="164" fontId="8" fillId="0" borderId="12" xfId="0" applyNumberFormat="1" applyFont="1" applyFill="1" applyBorder="1" applyAlignment="1" applyProtection="1">
      <alignment horizontal="right" vertical="top"/>
    </xf>
    <xf numFmtId="4" fontId="8" fillId="0" borderId="12" xfId="0" applyNumberFormat="1" applyFont="1" applyFill="1" applyBorder="1" applyAlignment="1" applyProtection="1">
      <alignment horizontal="right" vertical="top"/>
    </xf>
    <xf numFmtId="14" fontId="2" fillId="2" borderId="0" xfId="0" applyNumberFormat="1" applyFont="1" applyFill="1" applyAlignment="1" applyProtection="1">
      <alignment horizontal="left" vertical="center" wrapText="1"/>
    </xf>
    <xf numFmtId="0" fontId="15" fillId="0" borderId="0" xfId="0" applyFont="1" applyFill="1" applyAlignment="1" applyProtection="1">
      <alignment horizontal="center" vertical="center"/>
    </xf>
    <xf numFmtId="0" fontId="15" fillId="0" borderId="0" xfId="0" quotePrefix="1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horizontal="left" vertical="center" wrapText="1"/>
    </xf>
    <xf numFmtId="164" fontId="15" fillId="0" borderId="0" xfId="0" applyNumberFormat="1" applyFont="1" applyFill="1" applyAlignment="1" applyProtection="1">
      <alignment horizontal="right" vertical="center"/>
    </xf>
    <xf numFmtId="4" fontId="15" fillId="0" borderId="0" xfId="0" applyNumberFormat="1" applyFont="1" applyFill="1" applyAlignment="1" applyProtection="1">
      <alignment horizontal="right" vertical="center"/>
    </xf>
    <xf numFmtId="165" fontId="15" fillId="0" borderId="0" xfId="0" applyNumberFormat="1" applyFont="1" applyFill="1" applyAlignment="1" applyProtection="1">
      <alignment horizontal="right" vertical="center"/>
    </xf>
    <xf numFmtId="0" fontId="15" fillId="0" borderId="0" xfId="0" applyFont="1" applyFill="1" applyBorder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165" fontId="8" fillId="0" borderId="14" xfId="0" applyNumberFormat="1" applyFont="1" applyFill="1" applyBorder="1" applyAlignment="1" applyProtection="1">
      <alignment horizontal="right" vertical="top"/>
    </xf>
    <xf numFmtId="165" fontId="8" fillId="0" borderId="15" xfId="0" applyNumberFormat="1" applyFont="1" applyFill="1" applyBorder="1" applyAlignment="1" applyProtection="1">
      <alignment horizontal="right" vertical="top"/>
    </xf>
    <xf numFmtId="4" fontId="8" fillId="0" borderId="3" xfId="0" applyNumberFormat="1" applyFont="1" applyFill="1" applyBorder="1" applyAlignment="1" applyProtection="1">
      <alignment horizontal="right" vertical="top"/>
    </xf>
    <xf numFmtId="4" fontId="8" fillId="0" borderId="11" xfId="0" applyNumberFormat="1" applyFont="1" applyFill="1" applyBorder="1" applyAlignment="1" applyProtection="1">
      <alignment horizontal="right" vertical="top"/>
    </xf>
    <xf numFmtId="4" fontId="8" fillId="0" borderId="6" xfId="0" applyNumberFormat="1" applyFont="1" applyFill="1" applyBorder="1" applyAlignment="1" applyProtection="1">
      <alignment horizontal="right" vertical="top"/>
    </xf>
    <xf numFmtId="4" fontId="8" fillId="0" borderId="13" xfId="0" applyNumberFormat="1" applyFont="1" applyFill="1" applyBorder="1" applyAlignment="1" applyProtection="1">
      <alignment horizontal="right" vertical="top"/>
    </xf>
    <xf numFmtId="165" fontId="8" fillId="0" borderId="0" xfId="0" applyNumberFormat="1" applyFont="1" applyFill="1" applyBorder="1" applyAlignment="1" applyProtection="1">
      <alignment horizontal="right" vertical="top"/>
    </xf>
    <xf numFmtId="0" fontId="8" fillId="0" borderId="16" xfId="0" quotePrefix="1" applyFont="1" applyFill="1" applyBorder="1" applyAlignment="1" applyProtection="1">
      <alignment horizontal="center" vertical="top"/>
    </xf>
    <xf numFmtId="0" fontId="8" fillId="0" borderId="17" xfId="0" quotePrefix="1" applyFont="1" applyFill="1" applyBorder="1" applyAlignment="1" applyProtection="1">
      <alignment horizontal="left" vertical="top"/>
    </xf>
    <xf numFmtId="0" fontId="8" fillId="0" borderId="17" xfId="0" applyFont="1" applyFill="1" applyBorder="1" applyAlignment="1" applyProtection="1">
      <alignment horizontal="left" vertical="top" wrapText="1"/>
    </xf>
    <xf numFmtId="0" fontId="8" fillId="0" borderId="17" xfId="0" applyFont="1" applyFill="1" applyBorder="1" applyAlignment="1" applyProtection="1">
      <alignment horizontal="center" vertical="top"/>
    </xf>
    <xf numFmtId="164" fontId="8" fillId="0" borderId="17" xfId="0" applyNumberFormat="1" applyFont="1" applyFill="1" applyBorder="1" applyAlignment="1" applyProtection="1">
      <alignment horizontal="right" vertical="top"/>
    </xf>
    <xf numFmtId="4" fontId="8" fillId="0" borderId="17" xfId="0" applyNumberFormat="1" applyFont="1" applyFill="1" applyBorder="1" applyAlignment="1" applyProtection="1">
      <alignment horizontal="right" vertical="top"/>
    </xf>
    <xf numFmtId="4" fontId="8" fillId="0" borderId="18" xfId="0" applyNumberFormat="1" applyFont="1" applyFill="1" applyBorder="1" applyAlignment="1" applyProtection="1">
      <alignment horizontal="right" vertical="top"/>
    </xf>
    <xf numFmtId="0" fontId="8" fillId="0" borderId="19" xfId="0" quotePrefix="1" applyFont="1" applyFill="1" applyBorder="1" applyAlignment="1" applyProtection="1">
      <alignment horizontal="center" vertical="top"/>
    </xf>
    <xf numFmtId="0" fontId="8" fillId="0" borderId="20" xfId="0" quotePrefix="1" applyFont="1" applyFill="1" applyBorder="1" applyAlignment="1" applyProtection="1">
      <alignment horizontal="left" vertical="top"/>
    </xf>
    <xf numFmtId="0" fontId="8" fillId="0" borderId="20" xfId="0" applyFont="1" applyFill="1" applyBorder="1" applyAlignment="1" applyProtection="1">
      <alignment horizontal="left" vertical="top" wrapText="1"/>
    </xf>
    <xf numFmtId="0" fontId="8" fillId="0" borderId="20" xfId="0" applyFont="1" applyFill="1" applyBorder="1" applyAlignment="1" applyProtection="1">
      <alignment horizontal="center" vertical="top"/>
    </xf>
    <xf numFmtId="164" fontId="8" fillId="0" borderId="20" xfId="0" applyNumberFormat="1" applyFont="1" applyFill="1" applyBorder="1" applyAlignment="1" applyProtection="1">
      <alignment horizontal="right" vertical="top"/>
    </xf>
    <xf numFmtId="4" fontId="8" fillId="0" borderId="20" xfId="0" applyNumberFormat="1" applyFont="1" applyFill="1" applyBorder="1" applyAlignment="1" applyProtection="1">
      <alignment horizontal="right" vertical="top"/>
    </xf>
    <xf numFmtId="4" fontId="8" fillId="0" borderId="21" xfId="0" applyNumberFormat="1" applyFont="1" applyFill="1" applyBorder="1" applyAlignment="1" applyProtection="1">
      <alignment horizontal="right" vertical="top"/>
    </xf>
    <xf numFmtId="0" fontId="2" fillId="3" borderId="14" xfId="0" applyNumberFormat="1" applyFont="1" applyFill="1" applyBorder="1" applyAlignment="1" applyProtection="1">
      <alignment horizontal="center" vertical="center" wrapText="1"/>
    </xf>
    <xf numFmtId="0" fontId="2" fillId="3" borderId="22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Alignment="1" applyProtection="1">
      <alignment vertical="center" wrapText="1"/>
    </xf>
    <xf numFmtId="165" fontId="8" fillId="0" borderId="23" xfId="0" applyNumberFormat="1" applyFont="1" applyFill="1" applyBorder="1" applyAlignment="1" applyProtection="1">
      <alignment horizontal="right" vertical="top"/>
    </xf>
    <xf numFmtId="0" fontId="8" fillId="0" borderId="24" xfId="0" quotePrefix="1" applyFont="1" applyFill="1" applyBorder="1" applyAlignment="1" applyProtection="1">
      <alignment horizontal="center" vertical="top"/>
    </xf>
    <xf numFmtId="164" fontId="8" fillId="0" borderId="25" xfId="0" applyNumberFormat="1" applyFont="1" applyFill="1" applyBorder="1" applyAlignment="1" applyProtection="1">
      <alignment horizontal="right" vertical="top"/>
    </xf>
    <xf numFmtId="4" fontId="8" fillId="0" borderId="25" xfId="0" applyNumberFormat="1" applyFont="1" applyFill="1" applyBorder="1" applyAlignment="1" applyProtection="1">
      <alignment horizontal="right" vertical="top"/>
    </xf>
    <xf numFmtId="4" fontId="8" fillId="0" borderId="26" xfId="0" applyNumberFormat="1" applyFont="1" applyFill="1" applyBorder="1" applyAlignment="1" applyProtection="1">
      <alignment horizontal="right" vertical="top"/>
    </xf>
    <xf numFmtId="0" fontId="16" fillId="0" borderId="4" xfId="0" quotePrefix="1" applyFont="1" applyFill="1" applyBorder="1" applyAlignment="1" applyProtection="1">
      <alignment horizontal="center" vertical="top"/>
    </xf>
    <xf numFmtId="0" fontId="16" fillId="0" borderId="5" xfId="0" quotePrefix="1" applyFont="1" applyFill="1" applyBorder="1" applyAlignment="1" applyProtection="1">
      <alignment horizontal="left" vertical="top"/>
    </xf>
    <xf numFmtId="0" fontId="16" fillId="0" borderId="5" xfId="0" applyFont="1" applyFill="1" applyBorder="1" applyAlignment="1" applyProtection="1">
      <alignment horizontal="left" vertical="top" wrapText="1"/>
    </xf>
    <xf numFmtId="0" fontId="16" fillId="0" borderId="5" xfId="0" applyFont="1" applyFill="1" applyBorder="1" applyAlignment="1" applyProtection="1">
      <alignment horizontal="center" vertical="top"/>
    </xf>
    <xf numFmtId="164" fontId="16" fillId="0" borderId="5" xfId="0" applyNumberFormat="1" applyFont="1" applyFill="1" applyBorder="1" applyAlignment="1" applyProtection="1">
      <alignment horizontal="right" vertical="top"/>
    </xf>
    <xf numFmtId="4" fontId="16" fillId="0" borderId="5" xfId="0" applyNumberFormat="1" applyFont="1" applyFill="1" applyBorder="1" applyAlignment="1" applyProtection="1">
      <alignment horizontal="right" vertical="top"/>
    </xf>
    <xf numFmtId="4" fontId="16" fillId="0" borderId="6" xfId="0" applyNumberFormat="1" applyFont="1" applyFill="1" applyBorder="1" applyAlignment="1" applyProtection="1">
      <alignment horizontal="right" vertical="top"/>
    </xf>
    <xf numFmtId="0" fontId="15" fillId="0" borderId="0" xfId="0" applyFont="1" applyFill="1" applyAlignment="1" applyProtection="1">
      <alignment horizontal="center"/>
    </xf>
    <xf numFmtId="0" fontId="15" fillId="0" borderId="0" xfId="0" quotePrefix="1" applyFont="1" applyFill="1" applyAlignment="1" applyProtection="1">
      <alignment horizontal="left"/>
    </xf>
    <xf numFmtId="0" fontId="15" fillId="0" borderId="0" xfId="0" applyFont="1" applyFill="1" applyAlignment="1" applyProtection="1">
      <alignment horizontal="left" wrapText="1"/>
    </xf>
    <xf numFmtId="164" fontId="15" fillId="0" borderId="0" xfId="0" applyNumberFormat="1" applyFont="1" applyFill="1" applyAlignment="1" applyProtection="1">
      <alignment horizontal="right"/>
    </xf>
    <xf numFmtId="4" fontId="15" fillId="0" borderId="0" xfId="0" applyNumberFormat="1" applyFont="1" applyFill="1" applyAlignment="1" applyProtection="1">
      <alignment horizontal="right"/>
    </xf>
    <xf numFmtId="0" fontId="12" fillId="0" borderId="0" xfId="0" applyFont="1" applyFill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left" wrapText="1"/>
    </xf>
    <xf numFmtId="164" fontId="12" fillId="0" borderId="0" xfId="0" applyNumberFormat="1" applyFont="1" applyFill="1" applyAlignment="1" applyProtection="1">
      <alignment horizontal="right"/>
    </xf>
    <xf numFmtId="4" fontId="12" fillId="0" borderId="0" xfId="0" applyNumberFormat="1" applyFont="1" applyFill="1" applyAlignment="1" applyProtection="1">
      <alignment horizontal="right"/>
    </xf>
    <xf numFmtId="165" fontId="12" fillId="0" borderId="0" xfId="0" applyNumberFormat="1" applyFont="1" applyFill="1" applyAlignment="1" applyProtection="1">
      <alignment horizontal="right"/>
    </xf>
    <xf numFmtId="0" fontId="12" fillId="0" borderId="0" xfId="0" applyFont="1" applyFill="1" applyBorder="1" applyAlignment="1" applyProtection="1">
      <alignment horizontal="right"/>
    </xf>
    <xf numFmtId="0" fontId="14" fillId="0" borderId="0" xfId="0" applyFont="1" applyFill="1" applyAlignment="1" applyProtection="1">
      <alignment horizontal="left"/>
    </xf>
    <xf numFmtId="0" fontId="3" fillId="4" borderId="0" xfId="2" applyFont="1" applyFill="1" applyAlignment="1" applyProtection="1">
      <alignment horizontal="left"/>
    </xf>
    <xf numFmtId="0" fontId="17" fillId="4" borderId="0" xfId="2" applyFont="1" applyFill="1" applyAlignment="1" applyProtection="1">
      <alignment horizontal="left" wrapText="1"/>
    </xf>
    <xf numFmtId="4" fontId="17" fillId="4" borderId="0" xfId="2" applyNumberFormat="1" applyFont="1" applyFill="1" applyAlignment="1" applyProtection="1">
      <alignment horizontal="right"/>
    </xf>
    <xf numFmtId="0" fontId="13" fillId="0" borderId="0" xfId="2" applyAlignment="1" applyProtection="1">
      <alignment horizontal="left" vertical="top"/>
    </xf>
    <xf numFmtId="0" fontId="4" fillId="4" borderId="0" xfId="2" applyFont="1" applyFill="1" applyAlignment="1" applyProtection="1">
      <alignment horizontal="left" vertical="center"/>
    </xf>
    <xf numFmtId="0" fontId="11" fillId="4" borderId="0" xfId="2" applyFont="1" applyFill="1" applyAlignment="1" applyProtection="1">
      <alignment horizontal="left" vertical="center" wrapText="1"/>
    </xf>
    <xf numFmtId="4" fontId="17" fillId="4" borderId="0" xfId="2" applyNumberFormat="1" applyFont="1" applyFill="1" applyAlignment="1" applyProtection="1">
      <alignment horizontal="right" vertical="center"/>
    </xf>
    <xf numFmtId="0" fontId="2" fillId="4" borderId="0" xfId="2" applyFont="1" applyFill="1" applyAlignment="1" applyProtection="1">
      <alignment horizontal="left" vertical="center" wrapText="1"/>
    </xf>
    <xf numFmtId="4" fontId="2" fillId="4" borderId="0" xfId="2" applyNumberFormat="1" applyFont="1" applyFill="1" applyAlignment="1" applyProtection="1">
      <alignment horizontal="right" vertical="center"/>
    </xf>
    <xf numFmtId="0" fontId="2" fillId="4" borderId="0" xfId="2" applyFont="1" applyFill="1" applyAlignment="1" applyProtection="1">
      <alignment horizontal="left" vertical="center"/>
    </xf>
    <xf numFmtId="0" fontId="17" fillId="4" borderId="0" xfId="2" applyFont="1" applyFill="1" applyAlignment="1" applyProtection="1">
      <alignment horizontal="left"/>
    </xf>
    <xf numFmtId="0" fontId="2" fillId="5" borderId="1" xfId="2" applyFont="1" applyFill="1" applyBorder="1" applyAlignment="1" applyProtection="1">
      <alignment horizontal="center" vertical="center" wrapText="1"/>
    </xf>
    <xf numFmtId="0" fontId="2" fillId="5" borderId="2" xfId="2" applyFont="1" applyFill="1" applyBorder="1" applyAlignment="1" applyProtection="1">
      <alignment horizontal="center" vertical="center" wrapText="1"/>
    </xf>
    <xf numFmtId="0" fontId="2" fillId="5" borderId="3" xfId="2" applyNumberFormat="1" applyFont="1" applyFill="1" applyBorder="1" applyAlignment="1" applyProtection="1">
      <alignment horizontal="center" vertical="center" wrapText="1"/>
    </xf>
    <xf numFmtId="166" fontId="2" fillId="5" borderId="4" xfId="2" applyNumberFormat="1" applyFont="1" applyFill="1" applyBorder="1" applyAlignment="1" applyProtection="1">
      <alignment horizontal="center" vertical="center"/>
    </xf>
    <xf numFmtId="166" fontId="2" fillId="5" borderId="5" xfId="2" applyNumberFormat="1" applyFont="1" applyFill="1" applyBorder="1" applyAlignment="1" applyProtection="1">
      <alignment horizontal="center" vertical="center" wrapText="1"/>
    </xf>
    <xf numFmtId="0" fontId="2" fillId="5" borderId="6" xfId="2" applyNumberFormat="1" applyFont="1" applyFill="1" applyBorder="1" applyAlignment="1" applyProtection="1">
      <alignment horizontal="center" vertical="center"/>
    </xf>
    <xf numFmtId="0" fontId="13" fillId="4" borderId="0" xfId="2" applyFont="1" applyFill="1" applyAlignment="1" applyProtection="1">
      <alignment horizontal="left"/>
    </xf>
    <xf numFmtId="0" fontId="13" fillId="4" borderId="0" xfId="2" applyFont="1" applyFill="1" applyAlignment="1" applyProtection="1">
      <alignment horizontal="left" wrapText="1"/>
    </xf>
    <xf numFmtId="4" fontId="13" fillId="4" borderId="0" xfId="2" applyNumberFormat="1" applyFont="1" applyFill="1" applyAlignment="1" applyProtection="1">
      <alignment horizontal="right"/>
    </xf>
    <xf numFmtId="0" fontId="18" fillId="0" borderId="0" xfId="2" applyFont="1" applyAlignment="1" applyProtection="1">
      <alignment horizontal="center"/>
    </xf>
    <xf numFmtId="0" fontId="18" fillId="0" borderId="0" xfId="2" applyFont="1" applyAlignment="1" applyProtection="1">
      <alignment horizontal="left" wrapText="1"/>
    </xf>
    <xf numFmtId="4" fontId="18" fillId="0" borderId="0" xfId="2" applyNumberFormat="1" applyFont="1" applyAlignment="1" applyProtection="1">
      <alignment horizontal="right"/>
    </xf>
    <xf numFmtId="0" fontId="19" fillId="0" borderId="0" xfId="2" applyFont="1" applyAlignment="1" applyProtection="1">
      <alignment horizontal="left"/>
    </xf>
    <xf numFmtId="0" fontId="20" fillId="0" borderId="0" xfId="2" applyFont="1" applyAlignment="1" applyProtection="1">
      <alignment horizontal="left"/>
    </xf>
    <xf numFmtId="0" fontId="9" fillId="0" borderId="0" xfId="2" applyFont="1" applyAlignment="1" applyProtection="1">
      <alignment horizontal="left" vertical="top"/>
    </xf>
    <xf numFmtId="0" fontId="9" fillId="0" borderId="0" xfId="2" applyFont="1" applyAlignment="1" applyProtection="1">
      <alignment horizontal="left" vertical="top" wrapText="1"/>
    </xf>
    <xf numFmtId="4" fontId="9" fillId="0" borderId="0" xfId="2" applyNumberFormat="1" applyFont="1" applyAlignment="1" applyProtection="1">
      <alignment horizontal="right" vertical="top"/>
    </xf>
    <xf numFmtId="0" fontId="21" fillId="0" borderId="0" xfId="2" applyFont="1" applyAlignment="1" applyProtection="1">
      <alignment horizontal="left"/>
    </xf>
    <xf numFmtId="0" fontId="21" fillId="0" borderId="0" xfId="2" applyFont="1" applyAlignment="1" applyProtection="1">
      <alignment horizontal="left" wrapText="1"/>
    </xf>
    <xf numFmtId="4" fontId="21" fillId="0" borderId="0" xfId="2" applyNumberFormat="1" applyFont="1" applyAlignment="1" applyProtection="1">
      <alignment horizontal="right"/>
    </xf>
    <xf numFmtId="0" fontId="13" fillId="0" borderId="0" xfId="2" applyFont="1" applyAlignment="1" applyProtection="1">
      <alignment horizontal="left"/>
    </xf>
    <xf numFmtId="0" fontId="13" fillId="0" borderId="0" xfId="2" applyAlignment="1" applyProtection="1">
      <alignment horizontal="left" vertical="top" wrapText="1"/>
    </xf>
    <xf numFmtId="4" fontId="13" fillId="0" borderId="0" xfId="2" applyNumberFormat="1" applyAlignment="1" applyProtection="1">
      <alignment horizontal="right" vertical="top"/>
    </xf>
    <xf numFmtId="0" fontId="4" fillId="2" borderId="0" xfId="0" applyFont="1" applyFill="1" applyAlignment="1" applyProtection="1">
      <alignment horizontal="left" vertical="center"/>
    </xf>
  </cellXfs>
  <cellStyles count="3">
    <cellStyle name="Normálna 2" xfId="2"/>
    <cellStyle name="Normálne" xfId="0" builtinId="0"/>
    <cellStyle name="Stil 1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andlov&#225;%20-%20Nov&#233;%20ulice/01_Rozpo&#269;et%20-%20ul.%20Bellu,%20Olbrach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 rozpočtu"/>
      <sheetName val="Rekapitulácia rozpočtu"/>
      <sheetName val="J.L.Bellu"/>
      <sheetName val="Olbrachta"/>
    </sheetNames>
    <sheetDataSet>
      <sheetData sheetId="0">
        <row r="5">
          <cell r="P5">
            <v>0</v>
          </cell>
        </row>
        <row r="9">
          <cell r="E9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 showOutlineSymbols="0"/>
    <pageSetUpPr fitToPage="1"/>
  </sheetPr>
  <dimension ref="A1:C36"/>
  <sheetViews>
    <sheetView showGridLines="0" showOutlineSymbols="0" workbookViewId="0">
      <pane ySplit="13" topLeftCell="A14" activePane="bottomLeft" state="frozenSplit"/>
      <selection pane="bottomLeft" activeCell="B41" sqref="B41"/>
    </sheetView>
  </sheetViews>
  <sheetFormatPr defaultRowHeight="12.75" customHeight="1"/>
  <cols>
    <col min="1" max="1" width="12.7109375" style="134" customWidth="1"/>
    <col min="2" max="2" width="55.7109375" style="163" customWidth="1"/>
    <col min="3" max="3" width="13.7109375" style="164" customWidth="1"/>
    <col min="4" max="256" width="11.42578125" style="134" customWidth="1"/>
    <col min="257" max="16384" width="9.140625" style="134"/>
  </cols>
  <sheetData>
    <row r="1" spans="1:3" ht="18" customHeight="1">
      <c r="A1" s="131" t="s">
        <v>124</v>
      </c>
      <c r="B1" s="132"/>
      <c r="C1" s="133"/>
    </row>
    <row r="2" spans="1:3" ht="12" customHeight="1">
      <c r="A2" s="135" t="s">
        <v>171</v>
      </c>
      <c r="B2" s="136"/>
      <c r="C2" s="137"/>
    </row>
    <row r="3" spans="1:3" ht="12" customHeight="1">
      <c r="A3" s="135" t="s">
        <v>1</v>
      </c>
      <c r="B3" s="138"/>
      <c r="C3" s="139"/>
    </row>
    <row r="4" spans="1:3" ht="12" customHeight="1">
      <c r="A4" s="135" t="s">
        <v>2</v>
      </c>
      <c r="B4" s="138">
        <f>IF('[1]Krycí list rozpočtu'!E9="","",'[1]Krycí list rozpočtu'!E9)</f>
        <v>0</v>
      </c>
      <c r="C4" s="139"/>
    </row>
    <row r="5" spans="1:3" ht="12" customHeight="1">
      <c r="A5" s="140" t="s">
        <v>125</v>
      </c>
      <c r="B5" s="138">
        <f>IF('[1]Krycí list rozpočtu'!P5="","",'[1]Krycí list rozpočtu'!P5)</f>
        <v>0</v>
      </c>
      <c r="C5" s="139"/>
    </row>
    <row r="6" spans="1:3" ht="6" customHeight="1">
      <c r="A6" s="140"/>
      <c r="B6" s="138"/>
      <c r="C6" s="139"/>
    </row>
    <row r="7" spans="1:3" ht="12" customHeight="1">
      <c r="A7" s="11" t="s">
        <v>58</v>
      </c>
      <c r="B7" s="138"/>
      <c r="C7" s="139"/>
    </row>
    <row r="8" spans="1:3" ht="12" customHeight="1">
      <c r="A8" s="140" t="s">
        <v>3</v>
      </c>
      <c r="B8" s="138"/>
      <c r="C8" s="139"/>
    </row>
    <row r="9" spans="1:3" ht="12" customHeight="1">
      <c r="A9" s="140" t="s">
        <v>4</v>
      </c>
      <c r="B9" s="138"/>
      <c r="C9" s="139"/>
    </row>
    <row r="10" spans="1:3" ht="6" customHeight="1" thickBot="1">
      <c r="A10" s="141"/>
      <c r="B10" s="132"/>
      <c r="C10" s="133"/>
    </row>
    <row r="11" spans="1:3" ht="12" customHeight="1">
      <c r="A11" s="142" t="s">
        <v>126</v>
      </c>
      <c r="B11" s="143" t="s">
        <v>5</v>
      </c>
      <c r="C11" s="144" t="s">
        <v>6</v>
      </c>
    </row>
    <row r="12" spans="1:3" ht="12" customHeight="1" thickBot="1">
      <c r="A12" s="145">
        <v>1</v>
      </c>
      <c r="B12" s="146">
        <v>2</v>
      </c>
      <c r="C12" s="147">
        <v>3</v>
      </c>
    </row>
    <row r="13" spans="1:3" ht="3.75" customHeight="1">
      <c r="A13" s="148"/>
      <c r="B13" s="149"/>
      <c r="C13" s="150"/>
    </row>
    <row r="14" spans="1:3" s="154" customFormat="1" ht="16.5" customHeight="1">
      <c r="A14" s="151">
        <v>1</v>
      </c>
      <c r="B14" s="152" t="str">
        <f>Komunikácia!A3</f>
        <v>Objekt:   Oprava komunikácie s križovatkami</v>
      </c>
      <c r="C14" s="153">
        <f>Komunikácia!G67</f>
        <v>0</v>
      </c>
    </row>
    <row r="15" spans="1:3" s="154" customFormat="1" ht="16.5" customHeight="1">
      <c r="A15" s="151">
        <v>2</v>
      </c>
      <c r="B15" s="152" t="str">
        <f>Chodníky!A3</f>
        <v>Objekt:   Úprava chodníkov v križovatkách</v>
      </c>
      <c r="C15" s="153">
        <f>Chodníky!G63</f>
        <v>0</v>
      </c>
    </row>
    <row r="16" spans="1:3" s="155" customFormat="1" ht="16.5" hidden="1" customHeight="1">
      <c r="A16" s="151">
        <v>3</v>
      </c>
      <c r="B16" s="152"/>
      <c r="C16" s="153"/>
    </row>
    <row r="17" spans="1:3" s="155" customFormat="1" ht="16.5" hidden="1" customHeight="1">
      <c r="A17" s="151">
        <v>4</v>
      </c>
      <c r="B17" s="152"/>
      <c r="C17" s="153"/>
    </row>
    <row r="18" spans="1:3" s="155" customFormat="1" ht="16.5" hidden="1" customHeight="1">
      <c r="A18" s="151">
        <v>5</v>
      </c>
      <c r="B18" s="152"/>
      <c r="C18" s="153"/>
    </row>
    <row r="19" spans="1:3" s="155" customFormat="1" ht="16.5" hidden="1" customHeight="1">
      <c r="A19" s="151">
        <v>6</v>
      </c>
      <c r="B19" s="152"/>
      <c r="C19" s="153"/>
    </row>
    <row r="20" spans="1:3" s="155" customFormat="1" ht="16.5" hidden="1" customHeight="1">
      <c r="A20" s="151">
        <v>7</v>
      </c>
      <c r="B20" s="152"/>
      <c r="C20" s="153"/>
    </row>
    <row r="21" spans="1:3" s="155" customFormat="1" ht="16.5" hidden="1" customHeight="1">
      <c r="A21" s="151">
        <v>8</v>
      </c>
      <c r="B21" s="152"/>
      <c r="C21" s="153"/>
    </row>
    <row r="22" spans="1:3" s="155" customFormat="1" ht="16.5" hidden="1" customHeight="1">
      <c r="A22" s="151">
        <v>9</v>
      </c>
      <c r="B22" s="152"/>
      <c r="C22" s="153"/>
    </row>
    <row r="23" spans="1:3" s="155" customFormat="1" ht="16.5" hidden="1" customHeight="1">
      <c r="A23" s="151">
        <v>10</v>
      </c>
      <c r="B23" s="152"/>
      <c r="C23" s="153"/>
    </row>
    <row r="24" spans="1:3" s="155" customFormat="1" ht="16.5" hidden="1" customHeight="1">
      <c r="A24" s="151">
        <v>11</v>
      </c>
      <c r="B24" s="152"/>
      <c r="C24" s="153"/>
    </row>
    <row r="25" spans="1:3" s="155" customFormat="1" ht="16.5" hidden="1" customHeight="1">
      <c r="A25" s="151">
        <v>12</v>
      </c>
      <c r="B25" s="152"/>
      <c r="C25" s="153"/>
    </row>
    <row r="26" spans="1:3" s="155" customFormat="1" ht="16.5" hidden="1" customHeight="1">
      <c r="A26" s="151">
        <v>13</v>
      </c>
      <c r="B26" s="152"/>
      <c r="C26" s="153"/>
    </row>
    <row r="27" spans="1:3" s="155" customFormat="1" ht="16.5" hidden="1" customHeight="1">
      <c r="A27" s="151">
        <v>14</v>
      </c>
      <c r="B27" s="152"/>
      <c r="C27" s="153"/>
    </row>
    <row r="28" spans="1:3" s="155" customFormat="1" ht="16.5" hidden="1" customHeight="1">
      <c r="A28" s="151">
        <v>15</v>
      </c>
      <c r="B28" s="152"/>
      <c r="C28" s="153"/>
    </row>
    <row r="29" spans="1:3" s="155" customFormat="1" ht="16.5" hidden="1" customHeight="1">
      <c r="A29" s="151">
        <v>16</v>
      </c>
      <c r="B29" s="152"/>
      <c r="C29" s="153"/>
    </row>
    <row r="30" spans="1:3" s="155" customFormat="1" ht="16.5" hidden="1" customHeight="1">
      <c r="A30" s="151">
        <v>17</v>
      </c>
      <c r="B30" s="152"/>
      <c r="C30" s="153"/>
    </row>
    <row r="31" spans="1:3" s="155" customFormat="1" ht="16.5" hidden="1" customHeight="1">
      <c r="A31" s="151">
        <v>18</v>
      </c>
      <c r="B31" s="152"/>
      <c r="C31" s="153"/>
    </row>
    <row r="32" spans="1:3" s="155" customFormat="1" ht="16.5" hidden="1" customHeight="1">
      <c r="A32" s="151">
        <v>19</v>
      </c>
      <c r="B32" s="152"/>
      <c r="C32" s="153"/>
    </row>
    <row r="33" spans="1:3" s="155" customFormat="1" ht="16.5" hidden="1" customHeight="1">
      <c r="A33" s="151">
        <v>20</v>
      </c>
      <c r="B33" s="152"/>
      <c r="C33" s="153"/>
    </row>
    <row r="34" spans="1:3" s="155" customFormat="1" ht="16.5" hidden="1" customHeight="1">
      <c r="A34" s="151">
        <v>21</v>
      </c>
      <c r="B34" s="152"/>
      <c r="C34" s="153"/>
    </row>
    <row r="35" spans="1:3">
      <c r="A35" s="156"/>
      <c r="B35" s="157"/>
      <c r="C35" s="158"/>
    </row>
    <row r="36" spans="1:3" s="162" customFormat="1">
      <c r="A36" s="159"/>
      <c r="B36" s="160" t="s">
        <v>43</v>
      </c>
      <c r="C36" s="161">
        <f>SUM(C14:C35)</f>
        <v>0</v>
      </c>
    </row>
  </sheetData>
  <printOptions horizontalCentered="1"/>
  <pageMargins left="0.59055118110236227" right="0.39370078740157483" top="1.1811023622047245" bottom="0.78740157480314965" header="0.39370078740157483" footer="0.39370078740157483"/>
  <pageSetup paperSize="9" fitToHeight="0" orientation="portrait" blackAndWhite="1" r:id="rId1"/>
  <headerFooter alignWithMargins="0">
    <oddFooter>&amp;C&amp;8- &amp;P/&amp;N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OZ">
    <tabColor rgb="FF92D050"/>
    <outlinePr summaryBelow="0"/>
    <pageSetUpPr fitToPage="1"/>
  </sheetPr>
  <dimension ref="A1:K67"/>
  <sheetViews>
    <sheetView showGridLines="0" showZeros="0" tabSelected="1" zoomScaleNormal="100" workbookViewId="0">
      <pane ySplit="13" topLeftCell="A14" activePane="bottomLeft" state="frozenSplit"/>
      <selection activeCell="U45" sqref="U45"/>
      <selection pane="bottomLeft" activeCell="C5" sqref="C5"/>
    </sheetView>
  </sheetViews>
  <sheetFormatPr defaultRowHeight="11.25" customHeight="1" outlineLevelRow="3" outlineLevelCol="1"/>
  <cols>
    <col min="1" max="1" width="5.7109375" style="33" customWidth="1"/>
    <col min="2" max="2" width="12.7109375" style="9" customWidth="1"/>
    <col min="3" max="3" width="49.7109375" style="34" customWidth="1"/>
    <col min="4" max="4" width="4.7109375" style="33" customWidth="1"/>
    <col min="5" max="5" width="10.7109375" style="35" customWidth="1"/>
    <col min="6" max="6" width="10.7109375" style="36" customWidth="1"/>
    <col min="7" max="7" width="13.140625" style="36" customWidth="1"/>
    <col min="8" max="8" width="7.28515625" style="37" hidden="1" customWidth="1"/>
    <col min="9" max="9" width="9.28515625" style="38" hidden="1" customWidth="1" outlineLevel="1"/>
    <col min="10" max="10" width="6" style="38" hidden="1" customWidth="1" outlineLevel="1"/>
    <col min="11" max="11" width="11.42578125" style="9" customWidth="1" collapsed="1"/>
    <col min="12" max="251" width="11.42578125" style="9" customWidth="1"/>
    <col min="252" max="16384" width="9.140625" style="9"/>
  </cols>
  <sheetData>
    <row r="1" spans="1:10" ht="18" customHeight="1">
      <c r="A1" s="1" t="s">
        <v>44</v>
      </c>
      <c r="B1" s="2"/>
      <c r="C1" s="3"/>
      <c r="D1" s="4"/>
      <c r="E1" s="5"/>
      <c r="F1" s="6"/>
      <c r="G1" s="6"/>
      <c r="H1" s="7"/>
      <c r="I1" s="8"/>
      <c r="J1" s="8"/>
    </row>
    <row r="2" spans="1:10" ht="11.25" customHeight="1">
      <c r="A2" s="10" t="s">
        <v>171</v>
      </c>
      <c r="B2" s="11"/>
      <c r="C2" s="105"/>
      <c r="D2" s="105"/>
      <c r="E2" s="105"/>
      <c r="F2" s="105"/>
      <c r="G2" s="105"/>
      <c r="H2" s="7"/>
      <c r="I2" s="8"/>
      <c r="J2" s="8"/>
    </row>
    <row r="3" spans="1:10" ht="11.25" customHeight="1">
      <c r="A3" s="165" t="s">
        <v>122</v>
      </c>
      <c r="B3" s="165"/>
      <c r="C3" s="165"/>
      <c r="D3" s="105"/>
      <c r="E3" s="105"/>
      <c r="F3" s="105"/>
      <c r="G3" s="105"/>
      <c r="H3" s="7"/>
      <c r="I3" s="8"/>
      <c r="J3" s="8"/>
    </row>
    <row r="4" spans="1:10" ht="11.25" customHeight="1">
      <c r="A4" s="10" t="s">
        <v>2</v>
      </c>
      <c r="B4" s="11"/>
      <c r="C4" s="12" t="s">
        <v>16</v>
      </c>
      <c r="D4" s="13"/>
      <c r="E4" s="14"/>
      <c r="F4" s="15"/>
      <c r="G4" s="15"/>
      <c r="H4" s="7"/>
      <c r="I4" s="8"/>
      <c r="J4" s="8"/>
    </row>
    <row r="5" spans="1:10" ht="11.25" customHeight="1">
      <c r="A5" s="11" t="s">
        <v>7</v>
      </c>
      <c r="B5" s="11"/>
      <c r="C5" s="12" t="s">
        <v>16</v>
      </c>
      <c r="D5" s="13"/>
      <c r="E5" s="14"/>
      <c r="F5" s="15"/>
      <c r="G5" s="15"/>
      <c r="H5" s="7"/>
      <c r="I5" s="8"/>
      <c r="J5" s="8"/>
    </row>
    <row r="6" spans="1:10" ht="5.25" customHeight="1">
      <c r="A6" s="11"/>
      <c r="B6" s="11"/>
      <c r="C6" s="12"/>
      <c r="D6" s="13"/>
      <c r="E6" s="14"/>
      <c r="F6" s="15"/>
      <c r="G6" s="15"/>
      <c r="H6" s="7"/>
      <c r="I6" s="8"/>
      <c r="J6" s="8"/>
    </row>
    <row r="7" spans="1:10" ht="11.25" customHeight="1">
      <c r="A7" s="11" t="s">
        <v>58</v>
      </c>
      <c r="B7" s="11"/>
      <c r="C7" s="12"/>
      <c r="D7" s="13"/>
      <c r="E7" s="14"/>
      <c r="F7" s="15"/>
      <c r="G7" s="15"/>
      <c r="H7" s="7"/>
      <c r="I7" s="8"/>
      <c r="J7" s="8"/>
    </row>
    <row r="8" spans="1:10" ht="11.25" customHeight="1">
      <c r="A8" s="11" t="s">
        <v>3</v>
      </c>
      <c r="B8" s="11"/>
      <c r="C8" s="12"/>
      <c r="D8" s="13"/>
      <c r="E8" s="14"/>
      <c r="F8" s="15"/>
      <c r="G8" s="15"/>
      <c r="H8" s="7"/>
      <c r="I8" s="8"/>
      <c r="J8" s="8"/>
    </row>
    <row r="9" spans="1:10" ht="11.25" customHeight="1">
      <c r="A9" s="11" t="s">
        <v>4</v>
      </c>
      <c r="B9" s="11"/>
      <c r="C9" s="73"/>
      <c r="D9" s="13"/>
      <c r="E9" s="14"/>
      <c r="F9" s="15"/>
      <c r="G9" s="15"/>
      <c r="H9" s="7"/>
      <c r="I9" s="8"/>
      <c r="J9" s="8"/>
    </row>
    <row r="10" spans="1:10" ht="6" customHeight="1" thickBot="1">
      <c r="A10" s="4"/>
      <c r="B10" s="2"/>
      <c r="C10" s="3"/>
      <c r="D10" s="4"/>
      <c r="E10" s="5"/>
      <c r="F10" s="6"/>
      <c r="G10" s="6"/>
      <c r="H10" s="7"/>
      <c r="I10" s="8"/>
      <c r="J10" s="8"/>
    </row>
    <row r="11" spans="1:10" ht="21.75" customHeight="1">
      <c r="A11" s="16" t="s">
        <v>8</v>
      </c>
      <c r="B11" s="17" t="s">
        <v>9</v>
      </c>
      <c r="C11" s="17" t="s">
        <v>5</v>
      </c>
      <c r="D11" s="17" t="s">
        <v>10</v>
      </c>
      <c r="E11" s="17" t="s">
        <v>11</v>
      </c>
      <c r="F11" s="17" t="s">
        <v>12</v>
      </c>
      <c r="G11" s="18" t="s">
        <v>6</v>
      </c>
      <c r="H11" s="103" t="s">
        <v>13</v>
      </c>
      <c r="I11" s="19" t="s">
        <v>14</v>
      </c>
      <c r="J11" s="20" t="s">
        <v>15</v>
      </c>
    </row>
    <row r="12" spans="1:10" ht="11.25" customHeight="1" thickBot="1">
      <c r="A12" s="21">
        <v>1</v>
      </c>
      <c r="B12" s="22">
        <v>2</v>
      </c>
      <c r="C12" s="23">
        <v>3</v>
      </c>
      <c r="D12" s="22">
        <v>4</v>
      </c>
      <c r="E12" s="22">
        <v>5</v>
      </c>
      <c r="F12" s="22">
        <v>6</v>
      </c>
      <c r="G12" s="24">
        <v>7</v>
      </c>
      <c r="H12" s="104">
        <v>10</v>
      </c>
      <c r="I12" s="25">
        <v>11</v>
      </c>
      <c r="J12" s="26">
        <v>12</v>
      </c>
    </row>
    <row r="13" spans="1:10" ht="3.75" customHeight="1">
      <c r="A13" s="27"/>
      <c r="B13" s="28"/>
      <c r="C13" s="29"/>
      <c r="D13" s="27"/>
      <c r="E13" s="30"/>
      <c r="F13" s="31"/>
      <c r="G13" s="31"/>
      <c r="H13" s="32"/>
      <c r="I13" s="8"/>
      <c r="J13" s="8"/>
    </row>
    <row r="14" spans="1:10" s="81" customFormat="1" ht="19.5" customHeight="1" outlineLevel="1">
      <c r="A14" s="74"/>
      <c r="B14" s="75" t="s">
        <v>48</v>
      </c>
      <c r="C14" s="76" t="s">
        <v>18</v>
      </c>
      <c r="D14" s="74"/>
      <c r="E14" s="77"/>
      <c r="F14" s="78"/>
      <c r="G14" s="78">
        <f>SUBTOTAL(9,G15:G59)</f>
        <v>0</v>
      </c>
      <c r="H14" s="79"/>
      <c r="I14" s="80"/>
      <c r="J14" s="80" t="s">
        <v>19</v>
      </c>
    </row>
    <row r="15" spans="1:10" ht="13.5" outlineLevel="2" thickBot="1">
      <c r="A15" s="42"/>
      <c r="B15" s="43">
        <v>1</v>
      </c>
      <c r="C15" s="44" t="s">
        <v>20</v>
      </c>
      <c r="D15" s="42"/>
      <c r="E15" s="45"/>
      <c r="F15" s="46"/>
      <c r="G15" s="46">
        <f>SUBTOTAL(9,G16:G23)</f>
        <v>0</v>
      </c>
      <c r="H15" s="47"/>
      <c r="I15" s="48"/>
      <c r="J15" s="48" t="s">
        <v>21</v>
      </c>
    </row>
    <row r="16" spans="1:10" ht="22.5" outlineLevel="3">
      <c r="A16" s="55">
        <v>1</v>
      </c>
      <c r="B16" s="56" t="s">
        <v>66</v>
      </c>
      <c r="C16" s="57" t="s">
        <v>167</v>
      </c>
      <c r="D16" s="58" t="s">
        <v>22</v>
      </c>
      <c r="E16" s="59">
        <v>1910</v>
      </c>
      <c r="F16" s="60"/>
      <c r="G16" s="84">
        <f t="shared" ref="G16:G59" si="0">ROUND(E16*F16,2)</f>
        <v>0</v>
      </c>
      <c r="H16" s="82">
        <v>20</v>
      </c>
      <c r="I16" s="39">
        <v>8</v>
      </c>
      <c r="J16" s="39" t="s">
        <v>23</v>
      </c>
    </row>
    <row r="17" spans="1:10" ht="22.5" outlineLevel="3">
      <c r="A17" s="89">
        <v>2</v>
      </c>
      <c r="B17" s="49">
        <v>113153312</v>
      </c>
      <c r="C17" s="50" t="s">
        <v>168</v>
      </c>
      <c r="D17" s="51" t="s">
        <v>22</v>
      </c>
      <c r="E17" s="52">
        <v>1910</v>
      </c>
      <c r="F17" s="94"/>
      <c r="G17" s="95">
        <f t="shared" si="0"/>
        <v>0</v>
      </c>
      <c r="H17" s="106"/>
      <c r="I17" s="39"/>
      <c r="J17" s="39"/>
    </row>
    <row r="18" spans="1:10" ht="22.5" outlineLevel="3">
      <c r="A18" s="89">
        <v>3</v>
      </c>
      <c r="B18" s="49" t="s">
        <v>94</v>
      </c>
      <c r="C18" s="50" t="s">
        <v>95</v>
      </c>
      <c r="D18" s="51" t="s">
        <v>25</v>
      </c>
      <c r="E18" s="93">
        <v>35</v>
      </c>
      <c r="F18" s="94"/>
      <c r="G18" s="95">
        <f t="shared" si="0"/>
        <v>0</v>
      </c>
      <c r="H18" s="106"/>
      <c r="I18" s="39"/>
      <c r="J18" s="39"/>
    </row>
    <row r="19" spans="1:10" ht="22.5" outlineLevel="3">
      <c r="A19" s="89">
        <v>4</v>
      </c>
      <c r="B19" s="90" t="s">
        <v>79</v>
      </c>
      <c r="C19" s="91" t="s">
        <v>80</v>
      </c>
      <c r="D19" s="92" t="s">
        <v>22</v>
      </c>
      <c r="E19" s="93">
        <v>260</v>
      </c>
      <c r="F19" s="94"/>
      <c r="G19" s="95">
        <f t="shared" si="0"/>
        <v>0</v>
      </c>
      <c r="H19" s="106"/>
      <c r="I19" s="39"/>
      <c r="J19" s="39"/>
    </row>
    <row r="20" spans="1:10" ht="22.5" outlineLevel="3">
      <c r="A20" s="89">
        <v>5</v>
      </c>
      <c r="B20" s="49" t="s">
        <v>83</v>
      </c>
      <c r="C20" s="50" t="s">
        <v>84</v>
      </c>
      <c r="D20" s="51" t="s">
        <v>22</v>
      </c>
      <c r="E20" s="93">
        <v>285</v>
      </c>
      <c r="F20" s="94"/>
      <c r="G20" s="95">
        <f t="shared" si="0"/>
        <v>0</v>
      </c>
      <c r="H20" s="106"/>
      <c r="I20" s="39"/>
      <c r="J20" s="39"/>
    </row>
    <row r="21" spans="1:10" ht="22.5" outlineLevel="3">
      <c r="A21" s="54">
        <v>6</v>
      </c>
      <c r="B21" s="49" t="s">
        <v>82</v>
      </c>
      <c r="C21" s="50" t="s">
        <v>81</v>
      </c>
      <c r="D21" s="51" t="s">
        <v>22</v>
      </c>
      <c r="E21" s="52">
        <v>285</v>
      </c>
      <c r="F21" s="53"/>
      <c r="G21" s="85">
        <f t="shared" si="0"/>
        <v>0</v>
      </c>
      <c r="H21" s="106"/>
      <c r="I21" s="39"/>
      <c r="J21" s="39"/>
    </row>
    <row r="22" spans="1:10" ht="22.5" outlineLevel="3">
      <c r="A22" s="54">
        <v>7</v>
      </c>
      <c r="B22" s="49" t="s">
        <v>85</v>
      </c>
      <c r="C22" s="50" t="s">
        <v>86</v>
      </c>
      <c r="D22" s="51" t="s">
        <v>22</v>
      </c>
      <c r="E22" s="52">
        <v>260</v>
      </c>
      <c r="F22" s="53"/>
      <c r="G22" s="85">
        <f t="shared" si="0"/>
        <v>0</v>
      </c>
      <c r="H22" s="106"/>
      <c r="I22" s="39"/>
      <c r="J22" s="39"/>
    </row>
    <row r="23" spans="1:10" ht="13.5" outlineLevel="3" thickBot="1">
      <c r="A23" s="61">
        <v>8</v>
      </c>
      <c r="B23" s="97" t="s">
        <v>67</v>
      </c>
      <c r="C23" s="98" t="s">
        <v>68</v>
      </c>
      <c r="D23" s="99" t="s">
        <v>22</v>
      </c>
      <c r="E23" s="100">
        <v>355</v>
      </c>
      <c r="F23" s="66"/>
      <c r="G23" s="86">
        <f t="shared" si="0"/>
        <v>0</v>
      </c>
      <c r="H23" s="83">
        <v>20</v>
      </c>
      <c r="I23" s="39">
        <v>8</v>
      </c>
      <c r="J23" s="39" t="s">
        <v>23</v>
      </c>
    </row>
    <row r="24" spans="1:10" ht="13.5" outlineLevel="3" thickBot="1">
      <c r="A24" s="42"/>
      <c r="B24" s="43">
        <v>2</v>
      </c>
      <c r="C24" s="44" t="s">
        <v>61</v>
      </c>
      <c r="D24" s="42"/>
      <c r="E24" s="45"/>
      <c r="F24" s="46"/>
      <c r="G24" s="46">
        <f>SUBTOTAL(9,G25:G26)</f>
        <v>0</v>
      </c>
      <c r="H24" s="88"/>
      <c r="I24" s="39"/>
      <c r="J24" s="39"/>
    </row>
    <row r="25" spans="1:10" ht="22.5" outlineLevel="3">
      <c r="A25" s="55">
        <v>9</v>
      </c>
      <c r="B25" s="56" t="s">
        <v>62</v>
      </c>
      <c r="C25" s="57" t="s">
        <v>63</v>
      </c>
      <c r="D25" s="58" t="s">
        <v>22</v>
      </c>
      <c r="E25" s="59">
        <v>285</v>
      </c>
      <c r="F25" s="60"/>
      <c r="G25" s="84">
        <f t="shared" si="0"/>
        <v>0</v>
      </c>
      <c r="H25" s="88"/>
      <c r="I25" s="39"/>
      <c r="J25" s="39"/>
    </row>
    <row r="26" spans="1:10" ht="13.5" outlineLevel="3" thickBot="1">
      <c r="A26" s="111">
        <v>10</v>
      </c>
      <c r="B26" s="112" t="s">
        <v>64</v>
      </c>
      <c r="C26" s="113" t="s">
        <v>65</v>
      </c>
      <c r="D26" s="114" t="s">
        <v>22</v>
      </c>
      <c r="E26" s="115">
        <f>E25*1.02</f>
        <v>290.7</v>
      </c>
      <c r="F26" s="116"/>
      <c r="G26" s="117">
        <f t="shared" si="0"/>
        <v>0</v>
      </c>
      <c r="H26" s="88"/>
      <c r="I26" s="39"/>
      <c r="J26" s="39"/>
    </row>
    <row r="27" spans="1:10" ht="13.5" outlineLevel="2" thickBot="1">
      <c r="A27" s="42"/>
      <c r="B27" s="43" t="s">
        <v>49</v>
      </c>
      <c r="C27" s="44" t="s">
        <v>27</v>
      </c>
      <c r="D27" s="42"/>
      <c r="E27" s="45"/>
      <c r="F27" s="46"/>
      <c r="G27" s="46">
        <f>SUBTOTAL(9,G28:G36)</f>
        <v>0</v>
      </c>
      <c r="H27" s="47"/>
      <c r="I27" s="48"/>
      <c r="J27" s="48" t="s">
        <v>21</v>
      </c>
    </row>
    <row r="28" spans="1:10" ht="22.5" outlineLevel="3">
      <c r="A28" s="55">
        <v>11</v>
      </c>
      <c r="B28" s="56" t="s">
        <v>71</v>
      </c>
      <c r="C28" s="57" t="s">
        <v>72</v>
      </c>
      <c r="D28" s="58" t="s">
        <v>22</v>
      </c>
      <c r="E28" s="59">
        <v>285</v>
      </c>
      <c r="F28" s="60"/>
      <c r="G28" s="84">
        <f t="shared" si="0"/>
        <v>0</v>
      </c>
      <c r="H28" s="82">
        <v>20</v>
      </c>
      <c r="I28" s="39">
        <v>8</v>
      </c>
      <c r="J28" s="39" t="s">
        <v>23</v>
      </c>
    </row>
    <row r="29" spans="1:10" ht="22.5" outlineLevel="3">
      <c r="A29" s="89">
        <v>12</v>
      </c>
      <c r="B29" s="49" t="s">
        <v>87</v>
      </c>
      <c r="C29" s="50" t="s">
        <v>88</v>
      </c>
      <c r="D29" s="51" t="s">
        <v>22</v>
      </c>
      <c r="E29" s="93">
        <v>260</v>
      </c>
      <c r="F29" s="94"/>
      <c r="G29" s="95">
        <f t="shared" si="0"/>
        <v>0</v>
      </c>
      <c r="H29" s="106"/>
      <c r="I29" s="39"/>
      <c r="J29" s="39"/>
    </row>
    <row r="30" spans="1:10" ht="22.5" outlineLevel="3">
      <c r="A30" s="89">
        <v>13</v>
      </c>
      <c r="B30" s="49" t="s">
        <v>69</v>
      </c>
      <c r="C30" s="50" t="s">
        <v>70</v>
      </c>
      <c r="D30" s="51" t="s">
        <v>22</v>
      </c>
      <c r="E30" s="52">
        <v>285</v>
      </c>
      <c r="F30" s="94"/>
      <c r="G30" s="95">
        <f t="shared" si="0"/>
        <v>0</v>
      </c>
      <c r="H30" s="106"/>
      <c r="I30" s="39"/>
      <c r="J30" s="39"/>
    </row>
    <row r="31" spans="1:10" ht="22.5" outlineLevel="3">
      <c r="A31" s="89">
        <v>14</v>
      </c>
      <c r="B31" s="90">
        <v>572713112</v>
      </c>
      <c r="C31" s="91" t="s">
        <v>119</v>
      </c>
      <c r="D31" s="92" t="s">
        <v>26</v>
      </c>
      <c r="E31" s="93">
        <v>46.8</v>
      </c>
      <c r="F31" s="94"/>
      <c r="G31" s="95">
        <f t="shared" si="0"/>
        <v>0</v>
      </c>
      <c r="H31" s="106"/>
      <c r="I31" s="39"/>
      <c r="J31" s="39"/>
    </row>
    <row r="32" spans="1:10" ht="22.5" outlineLevel="3">
      <c r="A32" s="89">
        <v>15</v>
      </c>
      <c r="B32" s="90" t="s">
        <v>28</v>
      </c>
      <c r="C32" s="91" t="s">
        <v>29</v>
      </c>
      <c r="D32" s="92" t="s">
        <v>22</v>
      </c>
      <c r="E32" s="93">
        <v>3820</v>
      </c>
      <c r="F32" s="94"/>
      <c r="G32" s="95">
        <f t="shared" si="0"/>
        <v>0</v>
      </c>
      <c r="H32" s="106"/>
      <c r="I32" s="39"/>
      <c r="J32" s="39"/>
    </row>
    <row r="33" spans="1:10" ht="22.5" outlineLevel="3">
      <c r="A33" s="89">
        <v>16</v>
      </c>
      <c r="B33" s="90" t="s">
        <v>56</v>
      </c>
      <c r="C33" s="91" t="s">
        <v>169</v>
      </c>
      <c r="D33" s="92" t="s">
        <v>26</v>
      </c>
      <c r="E33" s="93">
        <v>186</v>
      </c>
      <c r="F33" s="94"/>
      <c r="G33" s="95">
        <f t="shared" si="0"/>
        <v>0</v>
      </c>
      <c r="H33" s="83">
        <v>20</v>
      </c>
      <c r="I33" s="39">
        <v>8</v>
      </c>
      <c r="J33" s="39" t="s">
        <v>23</v>
      </c>
    </row>
    <row r="34" spans="1:10" ht="12.75" outlineLevel="3">
      <c r="A34" s="54">
        <v>17</v>
      </c>
      <c r="B34" s="49" t="s">
        <v>57</v>
      </c>
      <c r="C34" s="50" t="s">
        <v>170</v>
      </c>
      <c r="D34" s="51" t="s">
        <v>22</v>
      </c>
      <c r="E34" s="52">
        <v>1910</v>
      </c>
      <c r="F34" s="53"/>
      <c r="G34" s="85">
        <f t="shared" si="0"/>
        <v>0</v>
      </c>
      <c r="H34" s="83"/>
      <c r="I34" s="39"/>
      <c r="J34" s="39"/>
    </row>
    <row r="35" spans="1:10" ht="22.5" outlineLevel="3">
      <c r="A35" s="54">
        <v>18</v>
      </c>
      <c r="B35" s="49" t="s">
        <v>75</v>
      </c>
      <c r="C35" s="50" t="s">
        <v>78</v>
      </c>
      <c r="D35" s="51" t="s">
        <v>22</v>
      </c>
      <c r="E35" s="52">
        <v>200</v>
      </c>
      <c r="F35" s="53"/>
      <c r="G35" s="85">
        <f t="shared" si="0"/>
        <v>0</v>
      </c>
      <c r="H35" s="83"/>
      <c r="I35" s="39"/>
      <c r="J35" s="39"/>
    </row>
    <row r="36" spans="1:10" ht="13.5" outlineLevel="3" thickBot="1">
      <c r="A36" s="96">
        <v>19</v>
      </c>
      <c r="B36" s="97" t="s">
        <v>76</v>
      </c>
      <c r="C36" s="98" t="s">
        <v>77</v>
      </c>
      <c r="D36" s="99" t="s">
        <v>24</v>
      </c>
      <c r="E36" s="100">
        <v>1616</v>
      </c>
      <c r="F36" s="101"/>
      <c r="G36" s="102">
        <f t="shared" si="0"/>
        <v>0</v>
      </c>
      <c r="H36" s="83">
        <v>20</v>
      </c>
      <c r="I36" s="39">
        <v>8</v>
      </c>
      <c r="J36" s="39" t="s">
        <v>23</v>
      </c>
    </row>
    <row r="37" spans="1:10" ht="13.5" outlineLevel="3" thickBot="1">
      <c r="A37" s="42"/>
      <c r="B37" s="43" t="s">
        <v>50</v>
      </c>
      <c r="C37" s="44" t="s">
        <v>51</v>
      </c>
      <c r="D37" s="42"/>
      <c r="E37" s="45"/>
      <c r="F37" s="46"/>
      <c r="G37" s="46">
        <f>SUBTOTAL(9,G38:G42)</f>
        <v>0</v>
      </c>
      <c r="H37" s="88"/>
      <c r="I37" s="39"/>
      <c r="J37" s="39"/>
    </row>
    <row r="38" spans="1:10" ht="22.5" outlineLevel="3">
      <c r="A38" s="55">
        <v>20</v>
      </c>
      <c r="B38" s="56" t="s">
        <v>100</v>
      </c>
      <c r="C38" s="57" t="s">
        <v>101</v>
      </c>
      <c r="D38" s="58" t="s">
        <v>25</v>
      </c>
      <c r="E38" s="59">
        <v>30</v>
      </c>
      <c r="F38" s="60"/>
      <c r="G38" s="84">
        <f t="shared" si="0"/>
        <v>0</v>
      </c>
      <c r="H38" s="88"/>
      <c r="I38" s="39"/>
      <c r="J38" s="39"/>
    </row>
    <row r="39" spans="1:10" ht="22.5" outlineLevel="3">
      <c r="A39" s="89">
        <v>21</v>
      </c>
      <c r="B39" s="49" t="s">
        <v>102</v>
      </c>
      <c r="C39" s="50" t="s">
        <v>103</v>
      </c>
      <c r="D39" s="51" t="s">
        <v>24</v>
      </c>
      <c r="E39" s="52">
        <v>15</v>
      </c>
      <c r="F39" s="53"/>
      <c r="G39" s="85">
        <f t="shared" si="0"/>
        <v>0</v>
      </c>
      <c r="H39" s="88"/>
      <c r="I39" s="39"/>
      <c r="J39" s="39"/>
    </row>
    <row r="40" spans="1:10" ht="12.75" outlineLevel="3">
      <c r="A40" s="54">
        <v>22</v>
      </c>
      <c r="B40" s="49" t="s">
        <v>52</v>
      </c>
      <c r="C40" s="50" t="s">
        <v>53</v>
      </c>
      <c r="D40" s="51" t="s">
        <v>24</v>
      </c>
      <c r="E40" s="52">
        <v>8</v>
      </c>
      <c r="F40" s="53"/>
      <c r="G40" s="85">
        <f t="shared" si="0"/>
        <v>0</v>
      </c>
      <c r="H40" s="88"/>
      <c r="I40" s="39"/>
      <c r="J40" s="39"/>
    </row>
    <row r="41" spans="1:10" ht="12.75" outlineLevel="3">
      <c r="A41" s="54">
        <v>23</v>
      </c>
      <c r="B41" s="49" t="s">
        <v>52</v>
      </c>
      <c r="C41" s="50" t="s">
        <v>91</v>
      </c>
      <c r="D41" s="51" t="s">
        <v>24</v>
      </c>
      <c r="E41" s="52">
        <v>8</v>
      </c>
      <c r="F41" s="53"/>
      <c r="G41" s="85">
        <f t="shared" si="0"/>
        <v>0</v>
      </c>
      <c r="H41" s="88"/>
      <c r="I41" s="39"/>
      <c r="J41" s="39"/>
    </row>
    <row r="42" spans="1:10" ht="13.5" outlineLevel="3" thickBot="1">
      <c r="A42" s="61">
        <v>24</v>
      </c>
      <c r="B42" s="62" t="s">
        <v>92</v>
      </c>
      <c r="C42" s="63" t="s">
        <v>93</v>
      </c>
      <c r="D42" s="64" t="s">
        <v>24</v>
      </c>
      <c r="E42" s="65">
        <v>1</v>
      </c>
      <c r="F42" s="66"/>
      <c r="G42" s="86">
        <f t="shared" si="0"/>
        <v>0</v>
      </c>
      <c r="H42" s="88"/>
      <c r="I42" s="39"/>
      <c r="J42" s="39"/>
    </row>
    <row r="43" spans="1:10" ht="13.5" outlineLevel="2" thickBot="1">
      <c r="A43" s="42"/>
      <c r="B43" s="43" t="s">
        <v>54</v>
      </c>
      <c r="C43" s="44" t="s">
        <v>30</v>
      </c>
      <c r="D43" s="42"/>
      <c r="E43" s="45"/>
      <c r="F43" s="46"/>
      <c r="G43" s="46">
        <f>SUBTOTAL(9,G44:G57)</f>
        <v>0</v>
      </c>
      <c r="H43" s="47"/>
      <c r="I43" s="48"/>
      <c r="J43" s="48" t="s">
        <v>21</v>
      </c>
    </row>
    <row r="44" spans="1:10" ht="22.5" outlineLevel="3">
      <c r="A44" s="55">
        <v>25</v>
      </c>
      <c r="B44" s="56" t="s">
        <v>96</v>
      </c>
      <c r="C44" s="57" t="s">
        <v>97</v>
      </c>
      <c r="D44" s="58" t="s">
        <v>25</v>
      </c>
      <c r="E44" s="59">
        <v>35</v>
      </c>
      <c r="F44" s="60"/>
      <c r="G44" s="84">
        <f t="shared" si="0"/>
        <v>0</v>
      </c>
      <c r="H44" s="82">
        <v>20</v>
      </c>
      <c r="I44" s="39">
        <v>8</v>
      </c>
      <c r="J44" s="39" t="s">
        <v>23</v>
      </c>
    </row>
    <row r="45" spans="1:10" ht="12.75" outlineLevel="3">
      <c r="A45" s="89">
        <v>26</v>
      </c>
      <c r="B45" s="49" t="s">
        <v>98</v>
      </c>
      <c r="C45" s="50" t="s">
        <v>99</v>
      </c>
      <c r="D45" s="51" t="s">
        <v>24</v>
      </c>
      <c r="E45" s="93">
        <v>35.35</v>
      </c>
      <c r="F45" s="94"/>
      <c r="G45" s="85">
        <f t="shared" si="0"/>
        <v>0</v>
      </c>
      <c r="H45" s="106"/>
      <c r="I45" s="39"/>
      <c r="J45" s="39"/>
    </row>
    <row r="46" spans="1:10" ht="22.5" outlineLevel="3">
      <c r="A46" s="89">
        <v>27</v>
      </c>
      <c r="B46" s="49" t="s">
        <v>105</v>
      </c>
      <c r="C46" s="50" t="s">
        <v>106</v>
      </c>
      <c r="D46" s="51" t="s">
        <v>107</v>
      </c>
      <c r="E46" s="93">
        <v>9.5039999999999996</v>
      </c>
      <c r="F46" s="94"/>
      <c r="G46" s="85">
        <f t="shared" si="0"/>
        <v>0</v>
      </c>
      <c r="H46" s="106"/>
      <c r="I46" s="39"/>
      <c r="J46" s="39"/>
    </row>
    <row r="47" spans="1:10" ht="12.75" outlineLevel="3">
      <c r="A47" s="89">
        <v>28</v>
      </c>
      <c r="B47" s="90" t="s">
        <v>55</v>
      </c>
      <c r="C47" s="91" t="s">
        <v>104</v>
      </c>
      <c r="D47" s="92" t="s">
        <v>25</v>
      </c>
      <c r="E47" s="93">
        <v>42</v>
      </c>
      <c r="F47" s="94"/>
      <c r="G47" s="85">
        <f t="shared" si="0"/>
        <v>0</v>
      </c>
      <c r="H47" s="106"/>
      <c r="I47" s="39"/>
      <c r="J47" s="39"/>
    </row>
    <row r="48" spans="1:10" ht="22.5" outlineLevel="3">
      <c r="A48" s="54">
        <v>29</v>
      </c>
      <c r="B48" s="49" t="s">
        <v>31</v>
      </c>
      <c r="C48" s="50" t="s">
        <v>32</v>
      </c>
      <c r="D48" s="51" t="s">
        <v>25</v>
      </c>
      <c r="E48" s="52">
        <v>42</v>
      </c>
      <c r="F48" s="53"/>
      <c r="G48" s="85">
        <f t="shared" si="0"/>
        <v>0</v>
      </c>
      <c r="H48" s="83">
        <v>20</v>
      </c>
      <c r="I48" s="39">
        <v>8</v>
      </c>
      <c r="J48" s="39" t="s">
        <v>23</v>
      </c>
    </row>
    <row r="49" spans="1:10" ht="22.5" outlineLevel="3">
      <c r="A49" s="54">
        <v>30</v>
      </c>
      <c r="B49" s="49" t="s">
        <v>90</v>
      </c>
      <c r="C49" s="50" t="s">
        <v>89</v>
      </c>
      <c r="D49" s="51" t="s">
        <v>25</v>
      </c>
      <c r="E49" s="52">
        <v>400</v>
      </c>
      <c r="F49" s="53"/>
      <c r="G49" s="85">
        <f t="shared" si="0"/>
        <v>0</v>
      </c>
      <c r="H49" s="83"/>
      <c r="I49" s="39"/>
      <c r="J49" s="39"/>
    </row>
    <row r="50" spans="1:10" ht="22.5" outlineLevel="3">
      <c r="A50" s="54">
        <v>31</v>
      </c>
      <c r="B50" s="49" t="s">
        <v>73</v>
      </c>
      <c r="C50" s="50" t="s">
        <v>74</v>
      </c>
      <c r="D50" s="51" t="s">
        <v>22</v>
      </c>
      <c r="E50" s="52">
        <v>1910</v>
      </c>
      <c r="F50" s="53"/>
      <c r="G50" s="85">
        <f t="shared" si="0"/>
        <v>0</v>
      </c>
      <c r="H50" s="83"/>
      <c r="I50" s="39"/>
      <c r="J50" s="39"/>
    </row>
    <row r="51" spans="1:10" ht="12.75" outlineLevel="3">
      <c r="A51" s="54">
        <v>32</v>
      </c>
      <c r="B51" s="49" t="s">
        <v>120</v>
      </c>
      <c r="C51" s="50" t="s">
        <v>121</v>
      </c>
      <c r="D51" s="51" t="s">
        <v>107</v>
      </c>
      <c r="E51" s="52">
        <v>4.2</v>
      </c>
      <c r="F51" s="53"/>
      <c r="G51" s="85">
        <f t="shared" si="0"/>
        <v>0</v>
      </c>
      <c r="H51" s="83"/>
      <c r="I51" s="39"/>
      <c r="J51" s="39"/>
    </row>
    <row r="52" spans="1:10" ht="22.5" outlineLevel="3">
      <c r="A52" s="54">
        <v>33</v>
      </c>
      <c r="B52" s="49" t="s">
        <v>33</v>
      </c>
      <c r="C52" s="50" t="s">
        <v>34</v>
      </c>
      <c r="D52" s="51" t="s">
        <v>26</v>
      </c>
      <c r="E52" s="52">
        <v>637.54999999999995</v>
      </c>
      <c r="F52" s="53"/>
      <c r="G52" s="85">
        <f t="shared" si="0"/>
        <v>0</v>
      </c>
      <c r="H52" s="83">
        <v>20</v>
      </c>
      <c r="I52" s="39">
        <v>8</v>
      </c>
      <c r="J52" s="39" t="s">
        <v>23</v>
      </c>
    </row>
    <row r="53" spans="1:10" ht="12.75" outlineLevel="3">
      <c r="A53" s="54">
        <v>34</v>
      </c>
      <c r="B53" s="49" t="s">
        <v>35</v>
      </c>
      <c r="C53" s="50" t="s">
        <v>36</v>
      </c>
      <c r="D53" s="51" t="s">
        <v>26</v>
      </c>
      <c r="E53" s="52">
        <f>E52*22</f>
        <v>14026.099999999999</v>
      </c>
      <c r="F53" s="53"/>
      <c r="G53" s="85">
        <f t="shared" si="0"/>
        <v>0</v>
      </c>
      <c r="H53" s="83"/>
      <c r="I53" s="39"/>
      <c r="J53" s="39"/>
    </row>
    <row r="54" spans="1:10" ht="22.5" outlineLevel="3">
      <c r="A54" s="54">
        <v>35</v>
      </c>
      <c r="B54" s="49" t="s">
        <v>37</v>
      </c>
      <c r="C54" s="50" t="s">
        <v>38</v>
      </c>
      <c r="D54" s="51" t="s">
        <v>26</v>
      </c>
      <c r="E54" s="52">
        <v>637.54999999999995</v>
      </c>
      <c r="F54" s="53"/>
      <c r="G54" s="85">
        <f t="shared" si="0"/>
        <v>0</v>
      </c>
      <c r="H54" s="83">
        <v>20</v>
      </c>
      <c r="I54" s="39">
        <v>8</v>
      </c>
      <c r="J54" s="39" t="s">
        <v>23</v>
      </c>
    </row>
    <row r="55" spans="1:10" ht="12.75" outlineLevel="3">
      <c r="A55" s="54">
        <v>36</v>
      </c>
      <c r="B55" s="49" t="s">
        <v>39</v>
      </c>
      <c r="C55" s="50" t="s">
        <v>40</v>
      </c>
      <c r="D55" s="51" t="s">
        <v>26</v>
      </c>
      <c r="E55" s="52">
        <v>347.45</v>
      </c>
      <c r="F55" s="53"/>
      <c r="G55" s="85">
        <f t="shared" si="0"/>
        <v>0</v>
      </c>
      <c r="H55" s="83">
        <v>20</v>
      </c>
      <c r="I55" s="39">
        <v>8</v>
      </c>
      <c r="J55" s="39" t="s">
        <v>23</v>
      </c>
    </row>
    <row r="56" spans="1:10" ht="22.5" outlineLevel="3">
      <c r="A56" s="107">
        <v>37</v>
      </c>
      <c r="B56" s="49" t="s">
        <v>41</v>
      </c>
      <c r="C56" s="50" t="s">
        <v>42</v>
      </c>
      <c r="D56" s="51" t="s">
        <v>26</v>
      </c>
      <c r="E56" s="108">
        <v>191</v>
      </c>
      <c r="F56" s="109"/>
      <c r="G56" s="110">
        <f t="shared" si="0"/>
        <v>0</v>
      </c>
      <c r="H56" s="83"/>
      <c r="I56" s="39"/>
      <c r="J56" s="39"/>
    </row>
    <row r="57" spans="1:10" ht="23.25" outlineLevel="3" thickBot="1">
      <c r="A57" s="61">
        <v>38</v>
      </c>
      <c r="B57" s="97" t="s">
        <v>59</v>
      </c>
      <c r="C57" s="98" t="s">
        <v>60</v>
      </c>
      <c r="D57" s="99" t="s">
        <v>26</v>
      </c>
      <c r="E57" s="65">
        <v>99.1</v>
      </c>
      <c r="F57" s="66"/>
      <c r="G57" s="86">
        <f t="shared" si="0"/>
        <v>0</v>
      </c>
      <c r="H57" s="83">
        <v>20</v>
      </c>
      <c r="I57" s="39">
        <v>8</v>
      </c>
      <c r="J57" s="39" t="s">
        <v>23</v>
      </c>
    </row>
    <row r="58" spans="1:10" ht="13.5" outlineLevel="2" thickBot="1">
      <c r="A58" s="42"/>
      <c r="B58" s="43">
        <v>99</v>
      </c>
      <c r="C58" s="44" t="s">
        <v>45</v>
      </c>
      <c r="D58" s="42"/>
      <c r="E58" s="45"/>
      <c r="F58" s="46"/>
      <c r="G58" s="46">
        <f>SUBTOTAL(9,G59:G59)</f>
        <v>0</v>
      </c>
      <c r="H58" s="47"/>
      <c r="I58" s="48"/>
      <c r="J58" s="48" t="s">
        <v>21</v>
      </c>
    </row>
    <row r="59" spans="1:10" ht="23.25" outlineLevel="3" thickBot="1">
      <c r="A59" s="67">
        <v>39</v>
      </c>
      <c r="B59" s="68" t="s">
        <v>46</v>
      </c>
      <c r="C59" s="69" t="s">
        <v>47</v>
      </c>
      <c r="D59" s="70" t="s">
        <v>26</v>
      </c>
      <c r="E59" s="71">
        <v>593.19200000000001</v>
      </c>
      <c r="F59" s="72"/>
      <c r="G59" s="87">
        <f t="shared" si="0"/>
        <v>0</v>
      </c>
      <c r="H59" s="82">
        <v>20</v>
      </c>
      <c r="I59" s="39">
        <v>8</v>
      </c>
      <c r="J59" s="39" t="s">
        <v>23</v>
      </c>
    </row>
    <row r="60" spans="1:10" ht="12.75" outlineLevel="3">
      <c r="A60" s="118"/>
      <c r="B60" s="119" t="s">
        <v>16</v>
      </c>
      <c r="C60" s="120" t="s">
        <v>108</v>
      </c>
      <c r="D60" s="118"/>
      <c r="E60" s="121"/>
      <c r="F60" s="122"/>
      <c r="G60" s="122">
        <f>SUBTOTAL(9,G61:G66)</f>
        <v>0</v>
      </c>
      <c r="H60" s="88"/>
      <c r="I60" s="39"/>
      <c r="J60" s="39"/>
    </row>
    <row r="61" spans="1:10" ht="13.5" outlineLevel="3" thickBot="1">
      <c r="A61" s="42"/>
      <c r="B61" s="43" t="s">
        <v>16</v>
      </c>
      <c r="C61" s="44" t="s">
        <v>109</v>
      </c>
      <c r="D61" s="42"/>
      <c r="E61" s="45"/>
      <c r="F61" s="46"/>
      <c r="G61" s="46">
        <f>SUBTOTAL(9,G62:G62)</f>
        <v>0</v>
      </c>
      <c r="H61" s="88"/>
      <c r="I61" s="39"/>
      <c r="J61" s="39"/>
    </row>
    <row r="62" spans="1:10" ht="23.25" outlineLevel="3" thickBot="1">
      <c r="A62" s="67">
        <v>40</v>
      </c>
      <c r="B62" s="68" t="s">
        <v>110</v>
      </c>
      <c r="C62" s="69" t="s">
        <v>111</v>
      </c>
      <c r="D62" s="70" t="s">
        <v>112</v>
      </c>
      <c r="E62" s="71">
        <v>1</v>
      </c>
      <c r="F62" s="72"/>
      <c r="G62" s="87">
        <f t="shared" ref="G62" si="1">ROUND(E62*F62,2)</f>
        <v>0</v>
      </c>
      <c r="H62" s="88"/>
      <c r="I62" s="39"/>
      <c r="J62" s="39"/>
    </row>
    <row r="63" spans="1:10" ht="13.5" outlineLevel="3" thickBot="1">
      <c r="A63" s="42"/>
      <c r="B63" s="43" t="s">
        <v>16</v>
      </c>
      <c r="C63" s="44" t="s">
        <v>113</v>
      </c>
      <c r="D63" s="42"/>
      <c r="E63" s="45"/>
      <c r="F63" s="46"/>
      <c r="G63" s="46">
        <f>SUBTOTAL(9,G64:G64)</f>
        <v>0</v>
      </c>
      <c r="H63" s="88"/>
      <c r="I63" s="39"/>
      <c r="J63" s="39"/>
    </row>
    <row r="64" spans="1:10" ht="13.5" outlineLevel="3" thickBot="1">
      <c r="A64" s="67">
        <v>41</v>
      </c>
      <c r="B64" s="68" t="s">
        <v>114</v>
      </c>
      <c r="C64" s="69" t="s">
        <v>115</v>
      </c>
      <c r="D64" s="70" t="s">
        <v>112</v>
      </c>
      <c r="E64" s="71">
        <v>1</v>
      </c>
      <c r="F64" s="72"/>
      <c r="G64" s="87">
        <f t="shared" ref="G64" si="2">ROUND(E64*F64,2)</f>
        <v>0</v>
      </c>
      <c r="H64" s="88"/>
      <c r="I64" s="39"/>
      <c r="J64" s="39"/>
    </row>
    <row r="65" spans="1:10" ht="13.5" outlineLevel="3" thickBot="1">
      <c r="A65" s="42"/>
      <c r="B65" s="43" t="s">
        <v>16</v>
      </c>
      <c r="C65" s="44" t="s">
        <v>116</v>
      </c>
      <c r="D65" s="42"/>
      <c r="E65" s="45"/>
      <c r="F65" s="46"/>
      <c r="G65" s="46">
        <f>SUBTOTAL(9,G66:G66)</f>
        <v>0</v>
      </c>
      <c r="H65" s="88"/>
      <c r="I65" s="39"/>
      <c r="J65" s="39"/>
    </row>
    <row r="66" spans="1:10" ht="23.25" thickBot="1">
      <c r="A66" s="67">
        <v>42</v>
      </c>
      <c r="B66" s="68" t="s">
        <v>117</v>
      </c>
      <c r="C66" s="69" t="s">
        <v>118</v>
      </c>
      <c r="D66" s="70" t="s">
        <v>112</v>
      </c>
      <c r="E66" s="71">
        <v>1</v>
      </c>
      <c r="F66" s="72"/>
      <c r="G66" s="87">
        <f t="shared" ref="G66" si="3">ROUND(E66*F66,2)</f>
        <v>0</v>
      </c>
      <c r="H66" s="40"/>
      <c r="I66" s="41"/>
      <c r="J66" s="41" t="s">
        <v>17</v>
      </c>
    </row>
    <row r="67" spans="1:10" s="130" customFormat="1" ht="24" customHeight="1">
      <c r="A67" s="123"/>
      <c r="B67" s="124"/>
      <c r="C67" s="125" t="s">
        <v>43</v>
      </c>
      <c r="D67" s="123"/>
      <c r="E67" s="126"/>
      <c r="F67" s="127"/>
      <c r="G67" s="127">
        <f>SUBTOTAL(9,G14:G66)</f>
        <v>0</v>
      </c>
      <c r="H67" s="128"/>
      <c r="I67" s="129"/>
      <c r="J67" s="129" t="s">
        <v>0</v>
      </c>
    </row>
  </sheetData>
  <mergeCells count="1">
    <mergeCell ref="A3:C3"/>
  </mergeCells>
  <printOptions horizontalCentered="1"/>
  <pageMargins left="0.59055118110236227" right="0.39370078740157483" top="0.78740157480314965" bottom="0.78740157480314965" header="0.39370078740157483" footer="0.39370078740157483"/>
  <pageSetup paperSize="9" scale="88" fitToHeight="0" orientation="portrait" blackAndWhite="1" r:id="rId1"/>
  <headerFooter alignWithMargins="0">
    <oddFooter>&amp;C&amp;8- &amp;P/&amp;N -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outlinePr summaryBelow="0"/>
    <pageSetUpPr fitToPage="1"/>
  </sheetPr>
  <dimension ref="A1:K63"/>
  <sheetViews>
    <sheetView showGridLines="0" showZeros="0" zoomScaleNormal="100" workbookViewId="0">
      <pane ySplit="13" topLeftCell="A14" activePane="bottomLeft" state="frozenSplit"/>
      <selection activeCell="U45" sqref="U45"/>
      <selection pane="bottomLeft" activeCell="M19" sqref="M19"/>
    </sheetView>
  </sheetViews>
  <sheetFormatPr defaultRowHeight="11.25" customHeight="1" outlineLevelRow="3" outlineLevelCol="1"/>
  <cols>
    <col min="1" max="1" width="5.7109375" style="33" customWidth="1"/>
    <col min="2" max="2" width="12.7109375" style="9" customWidth="1"/>
    <col min="3" max="3" width="49.7109375" style="34" customWidth="1"/>
    <col min="4" max="4" width="4.7109375" style="33" customWidth="1"/>
    <col min="5" max="5" width="10.7109375" style="35" customWidth="1"/>
    <col min="6" max="6" width="10.7109375" style="36" customWidth="1"/>
    <col min="7" max="7" width="13.140625" style="36" customWidth="1"/>
    <col min="8" max="8" width="7.28515625" style="37" hidden="1" customWidth="1"/>
    <col min="9" max="9" width="9.28515625" style="38" hidden="1" customWidth="1" outlineLevel="1"/>
    <col min="10" max="10" width="6" style="38" hidden="1" customWidth="1" outlineLevel="1"/>
    <col min="11" max="11" width="11.42578125" style="9" customWidth="1" collapsed="1"/>
    <col min="12" max="250" width="11.42578125" style="9" customWidth="1"/>
    <col min="251" max="16384" width="9.140625" style="9"/>
  </cols>
  <sheetData>
    <row r="1" spans="1:10" ht="18" customHeight="1">
      <c r="A1" s="1" t="s">
        <v>44</v>
      </c>
      <c r="B1" s="2"/>
      <c r="C1" s="3"/>
      <c r="D1" s="4"/>
      <c r="E1" s="5"/>
      <c r="F1" s="6"/>
      <c r="G1" s="6"/>
      <c r="H1" s="7"/>
      <c r="I1" s="8"/>
      <c r="J1" s="8"/>
    </row>
    <row r="2" spans="1:10" ht="11.25" customHeight="1">
      <c r="A2" s="10" t="s">
        <v>171</v>
      </c>
      <c r="B2" s="11"/>
      <c r="C2" s="105"/>
      <c r="D2" s="105"/>
      <c r="E2" s="105"/>
      <c r="F2" s="105"/>
      <c r="G2" s="105"/>
      <c r="H2" s="7"/>
      <c r="I2" s="8"/>
      <c r="J2" s="8"/>
    </row>
    <row r="3" spans="1:10" ht="11.25" customHeight="1">
      <c r="A3" s="165" t="s">
        <v>123</v>
      </c>
      <c r="B3" s="165"/>
      <c r="C3" s="165"/>
      <c r="D3" s="105"/>
      <c r="E3" s="105"/>
      <c r="F3" s="105"/>
      <c r="G3" s="105"/>
      <c r="H3" s="7"/>
      <c r="I3" s="8"/>
      <c r="J3" s="8"/>
    </row>
    <row r="4" spans="1:10" ht="11.25" customHeight="1">
      <c r="A4" s="10" t="s">
        <v>2</v>
      </c>
      <c r="B4" s="11"/>
      <c r="C4" s="12" t="s">
        <v>16</v>
      </c>
      <c r="D4" s="13"/>
      <c r="E4" s="14"/>
      <c r="F4" s="15"/>
      <c r="G4" s="15"/>
      <c r="H4" s="7"/>
      <c r="I4" s="8"/>
      <c r="J4" s="8"/>
    </row>
    <row r="5" spans="1:10" ht="11.25" customHeight="1">
      <c r="A5" s="11" t="s">
        <v>7</v>
      </c>
      <c r="B5" s="11"/>
      <c r="C5" s="12" t="s">
        <v>16</v>
      </c>
      <c r="D5" s="13"/>
      <c r="E5" s="14"/>
      <c r="F5" s="15"/>
      <c r="G5" s="15"/>
      <c r="H5" s="7"/>
      <c r="I5" s="8"/>
      <c r="J5" s="8"/>
    </row>
    <row r="6" spans="1:10" ht="5.25" customHeight="1">
      <c r="A6" s="11"/>
      <c r="B6" s="11"/>
      <c r="C6" s="12"/>
      <c r="D6" s="13"/>
      <c r="E6" s="14"/>
      <c r="F6" s="15"/>
      <c r="G6" s="15"/>
      <c r="H6" s="7"/>
      <c r="I6" s="8"/>
      <c r="J6" s="8"/>
    </row>
    <row r="7" spans="1:10" ht="11.25" customHeight="1">
      <c r="A7" s="11" t="s">
        <v>58</v>
      </c>
      <c r="B7" s="11"/>
      <c r="C7" s="12"/>
      <c r="D7" s="13"/>
      <c r="E7" s="14"/>
      <c r="F7" s="15"/>
      <c r="G7" s="15"/>
      <c r="H7" s="7"/>
      <c r="I7" s="8"/>
      <c r="J7" s="8"/>
    </row>
    <row r="8" spans="1:10" ht="11.25" customHeight="1">
      <c r="A8" s="11" t="s">
        <v>3</v>
      </c>
      <c r="B8" s="11"/>
      <c r="C8" s="12"/>
      <c r="D8" s="13"/>
      <c r="E8" s="14"/>
      <c r="F8" s="15"/>
      <c r="G8" s="15"/>
      <c r="H8" s="7"/>
      <c r="I8" s="8"/>
      <c r="J8" s="8"/>
    </row>
    <row r="9" spans="1:10" ht="11.25" customHeight="1">
      <c r="A9" s="11" t="s">
        <v>4</v>
      </c>
      <c r="B9" s="11"/>
      <c r="C9" s="73"/>
      <c r="D9" s="13"/>
      <c r="E9" s="14"/>
      <c r="F9" s="15"/>
      <c r="G9" s="15"/>
      <c r="H9" s="7"/>
      <c r="I9" s="8"/>
      <c r="J9" s="8"/>
    </row>
    <row r="10" spans="1:10" ht="6" customHeight="1" thickBot="1">
      <c r="A10" s="4"/>
      <c r="B10" s="2"/>
      <c r="C10" s="3"/>
      <c r="D10" s="4"/>
      <c r="E10" s="5"/>
      <c r="F10" s="6"/>
      <c r="G10" s="6"/>
      <c r="H10" s="7"/>
      <c r="I10" s="8"/>
      <c r="J10" s="8"/>
    </row>
    <row r="11" spans="1:10" ht="21.75" customHeight="1">
      <c r="A11" s="16" t="s">
        <v>8</v>
      </c>
      <c r="B11" s="17" t="s">
        <v>9</v>
      </c>
      <c r="C11" s="17" t="s">
        <v>5</v>
      </c>
      <c r="D11" s="17" t="s">
        <v>10</v>
      </c>
      <c r="E11" s="17" t="s">
        <v>11</v>
      </c>
      <c r="F11" s="17" t="s">
        <v>12</v>
      </c>
      <c r="G11" s="18" t="s">
        <v>6</v>
      </c>
      <c r="H11" s="103" t="s">
        <v>13</v>
      </c>
      <c r="I11" s="19" t="s">
        <v>14</v>
      </c>
      <c r="J11" s="20" t="s">
        <v>15</v>
      </c>
    </row>
    <row r="12" spans="1:10" ht="11.25" customHeight="1" thickBot="1">
      <c r="A12" s="21">
        <v>1</v>
      </c>
      <c r="B12" s="22">
        <v>2</v>
      </c>
      <c r="C12" s="23">
        <v>3</v>
      </c>
      <c r="D12" s="22">
        <v>4</v>
      </c>
      <c r="E12" s="22">
        <v>5</v>
      </c>
      <c r="F12" s="22">
        <v>6</v>
      </c>
      <c r="G12" s="24">
        <v>7</v>
      </c>
      <c r="H12" s="104">
        <v>10</v>
      </c>
      <c r="I12" s="25">
        <v>11</v>
      </c>
      <c r="J12" s="26">
        <v>12</v>
      </c>
    </row>
    <row r="13" spans="1:10" ht="3.75" customHeight="1">
      <c r="A13" s="27"/>
      <c r="B13" s="28"/>
      <c r="C13" s="29"/>
      <c r="D13" s="27"/>
      <c r="E13" s="30"/>
      <c r="F13" s="31"/>
      <c r="G13" s="31"/>
      <c r="H13" s="32"/>
      <c r="I13" s="8"/>
      <c r="J13" s="8"/>
    </row>
    <row r="14" spans="1:10" s="81" customFormat="1" ht="19.5" customHeight="1" outlineLevel="1">
      <c r="A14" s="74"/>
      <c r="B14" s="75" t="s">
        <v>48</v>
      </c>
      <c r="C14" s="76" t="s">
        <v>18</v>
      </c>
      <c r="D14" s="74"/>
      <c r="E14" s="77"/>
      <c r="F14" s="78"/>
      <c r="G14" s="78">
        <f>SUBTOTAL(9,G15:G62)</f>
        <v>0</v>
      </c>
      <c r="H14" s="79"/>
      <c r="I14" s="80"/>
      <c r="J14" s="80" t="s">
        <v>19</v>
      </c>
    </row>
    <row r="15" spans="1:10" ht="13.5" outlineLevel="2" thickBot="1">
      <c r="A15" s="42"/>
      <c r="B15" s="43">
        <v>1</v>
      </c>
      <c r="C15" s="44" t="s">
        <v>20</v>
      </c>
      <c r="D15" s="42"/>
      <c r="E15" s="45"/>
      <c r="F15" s="46"/>
      <c r="G15" s="46">
        <f>SUBTOTAL(9,G16:G30)</f>
        <v>0</v>
      </c>
      <c r="H15" s="47"/>
      <c r="I15" s="48"/>
      <c r="J15" s="48" t="s">
        <v>21</v>
      </c>
    </row>
    <row r="16" spans="1:10" ht="22.5" outlineLevel="3">
      <c r="A16" s="55">
        <v>1</v>
      </c>
      <c r="B16" s="56" t="s">
        <v>148</v>
      </c>
      <c r="C16" s="57" t="s">
        <v>149</v>
      </c>
      <c r="D16" s="58" t="s">
        <v>22</v>
      </c>
      <c r="E16" s="59">
        <v>77</v>
      </c>
      <c r="F16" s="60"/>
      <c r="G16" s="84">
        <f t="shared" ref="G16:G62" si="0">ROUND(E16*F16,2)</f>
        <v>0</v>
      </c>
      <c r="H16" s="82">
        <v>20</v>
      </c>
      <c r="I16" s="39">
        <v>8</v>
      </c>
      <c r="J16" s="39" t="s">
        <v>23</v>
      </c>
    </row>
    <row r="17" spans="1:10" ht="22.5" outlineLevel="3">
      <c r="A17" s="89">
        <v>2</v>
      </c>
      <c r="B17" s="49" t="s">
        <v>94</v>
      </c>
      <c r="C17" s="50" t="s">
        <v>95</v>
      </c>
      <c r="D17" s="51" t="s">
        <v>25</v>
      </c>
      <c r="E17" s="93">
        <v>38.5</v>
      </c>
      <c r="F17" s="94"/>
      <c r="G17" s="95">
        <f t="shared" si="0"/>
        <v>0</v>
      </c>
      <c r="H17" s="106"/>
      <c r="I17" s="39"/>
      <c r="J17" s="39"/>
    </row>
    <row r="18" spans="1:10" ht="22.5" outlineLevel="3">
      <c r="A18" s="89">
        <v>3</v>
      </c>
      <c r="B18" s="49" t="s">
        <v>83</v>
      </c>
      <c r="C18" s="50" t="s">
        <v>84</v>
      </c>
      <c r="D18" s="51" t="s">
        <v>22</v>
      </c>
      <c r="E18" s="93">
        <v>77</v>
      </c>
      <c r="F18" s="94"/>
      <c r="G18" s="95">
        <f t="shared" si="0"/>
        <v>0</v>
      </c>
      <c r="H18" s="106"/>
      <c r="I18" s="39"/>
      <c r="J18" s="39"/>
    </row>
    <row r="19" spans="1:10" ht="22.5" outlineLevel="3">
      <c r="A19" s="54">
        <v>4</v>
      </c>
      <c r="B19" s="49" t="s">
        <v>85</v>
      </c>
      <c r="C19" s="50" t="s">
        <v>86</v>
      </c>
      <c r="D19" s="51" t="s">
        <v>22</v>
      </c>
      <c r="E19" s="52">
        <v>77</v>
      </c>
      <c r="F19" s="53"/>
      <c r="G19" s="85">
        <f t="shared" si="0"/>
        <v>0</v>
      </c>
      <c r="H19" s="106"/>
      <c r="I19" s="39"/>
      <c r="J19" s="39"/>
    </row>
    <row r="20" spans="1:10" ht="22.5" outlineLevel="3">
      <c r="A20" s="54">
        <v>5</v>
      </c>
      <c r="B20" s="49" t="s">
        <v>127</v>
      </c>
      <c r="C20" s="50" t="s">
        <v>128</v>
      </c>
      <c r="D20" s="51" t="s">
        <v>107</v>
      </c>
      <c r="E20" s="52">
        <v>4.62</v>
      </c>
      <c r="F20" s="53"/>
      <c r="G20" s="85">
        <f t="shared" ref="G20" si="1">ROUND(E20*F20,2)</f>
        <v>0</v>
      </c>
      <c r="H20" s="106"/>
      <c r="I20" s="39"/>
      <c r="J20" s="39"/>
    </row>
    <row r="21" spans="1:10" ht="12.75" outlineLevel="3">
      <c r="A21" s="54">
        <v>6</v>
      </c>
      <c r="B21" s="49" t="s">
        <v>129</v>
      </c>
      <c r="C21" s="50" t="s">
        <v>130</v>
      </c>
      <c r="D21" s="51" t="s">
        <v>107</v>
      </c>
      <c r="E21" s="52">
        <v>4.62</v>
      </c>
      <c r="F21" s="53"/>
      <c r="G21" s="85">
        <f t="shared" ref="G21:G24" si="2">ROUND(E21*F21,2)</f>
        <v>0</v>
      </c>
      <c r="H21" s="106"/>
      <c r="I21" s="39"/>
      <c r="J21" s="39"/>
    </row>
    <row r="22" spans="1:10" ht="12.75" outlineLevel="3">
      <c r="A22" s="54">
        <v>7</v>
      </c>
      <c r="B22" s="49" t="s">
        <v>135</v>
      </c>
      <c r="C22" s="50" t="s">
        <v>136</v>
      </c>
      <c r="D22" s="51" t="s">
        <v>107</v>
      </c>
      <c r="E22" s="52">
        <v>4.62</v>
      </c>
      <c r="F22" s="53"/>
      <c r="G22" s="85">
        <f t="shared" si="2"/>
        <v>0</v>
      </c>
      <c r="H22" s="106"/>
      <c r="I22" s="39"/>
      <c r="J22" s="39"/>
    </row>
    <row r="23" spans="1:10" ht="22.5" outlineLevel="3">
      <c r="A23" s="54">
        <v>8</v>
      </c>
      <c r="B23" s="49" t="s">
        <v>137</v>
      </c>
      <c r="C23" s="50" t="s">
        <v>138</v>
      </c>
      <c r="D23" s="51" t="s">
        <v>107</v>
      </c>
      <c r="E23" s="52">
        <v>4.62</v>
      </c>
      <c r="F23" s="53"/>
      <c r="G23" s="85">
        <f t="shared" si="2"/>
        <v>0</v>
      </c>
      <c r="H23" s="106"/>
      <c r="I23" s="39"/>
      <c r="J23" s="39"/>
    </row>
    <row r="24" spans="1:10" ht="33.75" outlineLevel="3">
      <c r="A24" s="54">
        <v>9</v>
      </c>
      <c r="B24" s="49" t="s">
        <v>139</v>
      </c>
      <c r="C24" s="50" t="s">
        <v>140</v>
      </c>
      <c r="D24" s="51" t="s">
        <v>107</v>
      </c>
      <c r="E24" s="52">
        <f>E23*22</f>
        <v>101.64</v>
      </c>
      <c r="F24" s="53"/>
      <c r="G24" s="85">
        <f t="shared" si="2"/>
        <v>0</v>
      </c>
      <c r="H24" s="106"/>
      <c r="I24" s="39"/>
      <c r="J24" s="39"/>
    </row>
    <row r="25" spans="1:10" ht="12.75" outlineLevel="3">
      <c r="A25" s="54">
        <v>10</v>
      </c>
      <c r="B25" s="49" t="s">
        <v>131</v>
      </c>
      <c r="C25" s="50" t="s">
        <v>132</v>
      </c>
      <c r="D25" s="51" t="s">
        <v>107</v>
      </c>
      <c r="E25" s="52">
        <v>4.62</v>
      </c>
      <c r="F25" s="53"/>
      <c r="G25" s="85">
        <f t="shared" ref="G25:G26" si="3">ROUND(E25*F25,2)</f>
        <v>0</v>
      </c>
      <c r="H25" s="106"/>
      <c r="I25" s="39"/>
      <c r="J25" s="39"/>
    </row>
    <row r="26" spans="1:10" ht="12.75" outlineLevel="3">
      <c r="A26" s="54">
        <v>11</v>
      </c>
      <c r="B26" s="49" t="s">
        <v>133</v>
      </c>
      <c r="C26" s="50" t="s">
        <v>134</v>
      </c>
      <c r="D26" s="51" t="s">
        <v>107</v>
      </c>
      <c r="E26" s="52">
        <v>4.62</v>
      </c>
      <c r="F26" s="53"/>
      <c r="G26" s="85">
        <f t="shared" si="3"/>
        <v>0</v>
      </c>
      <c r="H26" s="106"/>
      <c r="I26" s="39"/>
      <c r="J26" s="39"/>
    </row>
    <row r="27" spans="1:10" ht="12.75" outlineLevel="3">
      <c r="A27" s="54">
        <v>12</v>
      </c>
      <c r="B27" s="49" t="s">
        <v>141</v>
      </c>
      <c r="C27" s="50" t="s">
        <v>142</v>
      </c>
      <c r="D27" s="51" t="s">
        <v>22</v>
      </c>
      <c r="E27" s="52">
        <v>15.5</v>
      </c>
      <c r="F27" s="53"/>
      <c r="G27" s="85">
        <f t="shared" ref="G27:G29" si="4">ROUND(E27*F27,2)</f>
        <v>0</v>
      </c>
      <c r="H27" s="106"/>
      <c r="I27" s="39"/>
      <c r="J27" s="39"/>
    </row>
    <row r="28" spans="1:10" ht="12.75" outlineLevel="3">
      <c r="A28" s="54">
        <v>13</v>
      </c>
      <c r="B28" s="49" t="s">
        <v>143</v>
      </c>
      <c r="C28" s="50" t="s">
        <v>144</v>
      </c>
      <c r="D28" s="51" t="s">
        <v>145</v>
      </c>
      <c r="E28" s="52">
        <v>0.62</v>
      </c>
      <c r="F28" s="53"/>
      <c r="G28" s="85">
        <f t="shared" si="4"/>
        <v>0</v>
      </c>
      <c r="H28" s="106"/>
      <c r="I28" s="39"/>
      <c r="J28" s="39"/>
    </row>
    <row r="29" spans="1:10" ht="12.75" outlineLevel="3">
      <c r="A29" s="54">
        <v>14</v>
      </c>
      <c r="B29" s="49" t="s">
        <v>67</v>
      </c>
      <c r="C29" s="50" t="s">
        <v>68</v>
      </c>
      <c r="D29" s="51" t="s">
        <v>22</v>
      </c>
      <c r="E29" s="52">
        <v>77</v>
      </c>
      <c r="F29" s="53"/>
      <c r="G29" s="85">
        <f t="shared" si="4"/>
        <v>0</v>
      </c>
      <c r="H29" s="106"/>
      <c r="I29" s="39"/>
      <c r="J29" s="39"/>
    </row>
    <row r="30" spans="1:10" ht="13.5" outlineLevel="3" thickBot="1">
      <c r="A30" s="61">
        <v>15</v>
      </c>
      <c r="B30" s="97" t="s">
        <v>147</v>
      </c>
      <c r="C30" s="98" t="s">
        <v>146</v>
      </c>
      <c r="D30" s="99" t="s">
        <v>22</v>
      </c>
      <c r="E30" s="100">
        <v>15.5</v>
      </c>
      <c r="F30" s="101"/>
      <c r="G30" s="86">
        <f t="shared" si="0"/>
        <v>0</v>
      </c>
      <c r="H30" s="83">
        <v>20</v>
      </c>
      <c r="I30" s="39">
        <v>8</v>
      </c>
      <c r="J30" s="39" t="s">
        <v>23</v>
      </c>
    </row>
    <row r="31" spans="1:10" ht="13.5" outlineLevel="3" thickBot="1">
      <c r="A31" s="42"/>
      <c r="B31" s="43">
        <v>2</v>
      </c>
      <c r="C31" s="44" t="s">
        <v>61</v>
      </c>
      <c r="D31" s="42"/>
      <c r="E31" s="45"/>
      <c r="F31" s="46"/>
      <c r="G31" s="46">
        <f>SUBTOTAL(9,G32:G33)</f>
        <v>0</v>
      </c>
      <c r="H31" s="88"/>
      <c r="I31" s="39"/>
      <c r="J31" s="39"/>
    </row>
    <row r="32" spans="1:10" ht="22.5" outlineLevel="3">
      <c r="A32" s="55">
        <v>16</v>
      </c>
      <c r="B32" s="56" t="s">
        <v>62</v>
      </c>
      <c r="C32" s="57" t="s">
        <v>63</v>
      </c>
      <c r="D32" s="58" t="s">
        <v>22</v>
      </c>
      <c r="E32" s="59">
        <v>77</v>
      </c>
      <c r="F32" s="60"/>
      <c r="G32" s="84">
        <f t="shared" si="0"/>
        <v>0</v>
      </c>
      <c r="H32" s="88"/>
      <c r="I32" s="39"/>
      <c r="J32" s="39"/>
    </row>
    <row r="33" spans="1:10" ht="13.5" outlineLevel="3" thickBot="1">
      <c r="A33" s="111">
        <v>17</v>
      </c>
      <c r="B33" s="112" t="s">
        <v>64</v>
      </c>
      <c r="C33" s="113" t="s">
        <v>65</v>
      </c>
      <c r="D33" s="114" t="s">
        <v>22</v>
      </c>
      <c r="E33" s="115">
        <v>78.540000000000006</v>
      </c>
      <c r="F33" s="116"/>
      <c r="G33" s="117">
        <f t="shared" si="0"/>
        <v>0</v>
      </c>
      <c r="H33" s="88"/>
      <c r="I33" s="39"/>
      <c r="J33" s="39"/>
    </row>
    <row r="34" spans="1:10" ht="13.5" outlineLevel="2" thickBot="1">
      <c r="A34" s="42"/>
      <c r="B34" s="43" t="s">
        <v>49</v>
      </c>
      <c r="C34" s="44" t="s">
        <v>27</v>
      </c>
      <c r="D34" s="42"/>
      <c r="E34" s="45"/>
      <c r="F34" s="46"/>
      <c r="G34" s="46">
        <f>SUBTOTAL(9,G35:G41)</f>
        <v>0</v>
      </c>
      <c r="H34" s="47"/>
      <c r="I34" s="48"/>
      <c r="J34" s="48" t="s">
        <v>21</v>
      </c>
    </row>
    <row r="35" spans="1:10" ht="22.5" outlineLevel="3">
      <c r="A35" s="55">
        <v>18</v>
      </c>
      <c r="B35" s="56" t="s">
        <v>156</v>
      </c>
      <c r="C35" s="57" t="s">
        <v>157</v>
      </c>
      <c r="D35" s="58" t="s">
        <v>22</v>
      </c>
      <c r="E35" s="59">
        <v>77</v>
      </c>
      <c r="F35" s="60"/>
      <c r="G35" s="84">
        <f t="shared" si="0"/>
        <v>0</v>
      </c>
      <c r="H35" s="82">
        <v>20</v>
      </c>
      <c r="I35" s="39">
        <v>8</v>
      </c>
      <c r="J35" s="39" t="s">
        <v>23</v>
      </c>
    </row>
    <row r="36" spans="1:10" ht="22.5" outlineLevel="3">
      <c r="A36" s="89">
        <v>19</v>
      </c>
      <c r="B36" s="49" t="s">
        <v>87</v>
      </c>
      <c r="C36" s="50" t="s">
        <v>88</v>
      </c>
      <c r="D36" s="51" t="s">
        <v>22</v>
      </c>
      <c r="E36" s="93">
        <v>77</v>
      </c>
      <c r="F36" s="94"/>
      <c r="G36" s="95">
        <f t="shared" si="0"/>
        <v>0</v>
      </c>
      <c r="H36" s="106"/>
      <c r="I36" s="39"/>
      <c r="J36" s="39"/>
    </row>
    <row r="37" spans="1:10" ht="22.5" outlineLevel="3">
      <c r="A37" s="89">
        <v>20</v>
      </c>
      <c r="B37" s="49" t="s">
        <v>158</v>
      </c>
      <c r="C37" s="50" t="s">
        <v>159</v>
      </c>
      <c r="D37" s="51" t="s">
        <v>22</v>
      </c>
      <c r="E37" s="52">
        <v>77</v>
      </c>
      <c r="F37" s="53"/>
      <c r="G37" s="95">
        <f t="shared" si="0"/>
        <v>0</v>
      </c>
      <c r="H37" s="106"/>
      <c r="I37" s="39"/>
      <c r="J37" s="39"/>
    </row>
    <row r="38" spans="1:10" ht="22.5" outlineLevel="3">
      <c r="A38" s="89">
        <v>21</v>
      </c>
      <c r="B38" s="49" t="s">
        <v>161</v>
      </c>
      <c r="C38" s="50" t="s">
        <v>160</v>
      </c>
      <c r="D38" s="51" t="s">
        <v>22</v>
      </c>
      <c r="E38" s="52">
        <v>15.4</v>
      </c>
      <c r="F38" s="94"/>
      <c r="G38" s="95">
        <f t="shared" si="0"/>
        <v>0</v>
      </c>
      <c r="H38" s="106"/>
      <c r="I38" s="39"/>
      <c r="J38" s="39"/>
    </row>
    <row r="39" spans="1:10" ht="22.5" outlineLevel="3">
      <c r="A39" s="54">
        <v>22</v>
      </c>
      <c r="B39" s="49" t="s">
        <v>162</v>
      </c>
      <c r="C39" s="50" t="s">
        <v>163</v>
      </c>
      <c r="D39" s="51" t="s">
        <v>22</v>
      </c>
      <c r="E39" s="93">
        <v>77</v>
      </c>
      <c r="F39" s="53"/>
      <c r="G39" s="85">
        <f t="shared" si="0"/>
        <v>0</v>
      </c>
      <c r="H39" s="83"/>
      <c r="I39" s="39"/>
      <c r="J39" s="39"/>
    </row>
    <row r="40" spans="1:10" ht="12.75" outlineLevel="3">
      <c r="A40" s="54">
        <v>23</v>
      </c>
      <c r="B40" s="49">
        <v>5921952010</v>
      </c>
      <c r="C40" s="50" t="s">
        <v>164</v>
      </c>
      <c r="D40" s="51" t="s">
        <v>22</v>
      </c>
      <c r="E40" s="52">
        <v>11.311999999999999</v>
      </c>
      <c r="F40" s="53"/>
      <c r="G40" s="85">
        <f t="shared" si="0"/>
        <v>0</v>
      </c>
      <c r="H40" s="83"/>
      <c r="I40" s="39"/>
      <c r="J40" s="39"/>
    </row>
    <row r="41" spans="1:10" ht="13.5" outlineLevel="3" thickBot="1">
      <c r="A41" s="96">
        <v>24</v>
      </c>
      <c r="B41" s="97" t="s">
        <v>165</v>
      </c>
      <c r="C41" s="98" t="s">
        <v>166</v>
      </c>
      <c r="D41" s="99" t="s">
        <v>22</v>
      </c>
      <c r="E41" s="100">
        <v>66.459999999999994</v>
      </c>
      <c r="F41" s="101"/>
      <c r="G41" s="102">
        <f t="shared" si="0"/>
        <v>0</v>
      </c>
      <c r="H41" s="83">
        <v>20</v>
      </c>
      <c r="I41" s="39">
        <v>8</v>
      </c>
      <c r="J41" s="39" t="s">
        <v>23</v>
      </c>
    </row>
    <row r="42" spans="1:10" ht="13.5" outlineLevel="3" thickBot="1">
      <c r="A42" s="42"/>
      <c r="B42" s="43" t="s">
        <v>50</v>
      </c>
      <c r="C42" s="44" t="s">
        <v>51</v>
      </c>
      <c r="D42" s="42"/>
      <c r="E42" s="45"/>
      <c r="F42" s="46"/>
      <c r="G42" s="46">
        <f>SUBTOTAL(9,G43:G43)</f>
        <v>0</v>
      </c>
      <c r="H42" s="88"/>
      <c r="I42" s="39"/>
      <c r="J42" s="39"/>
    </row>
    <row r="43" spans="1:10" ht="13.5" outlineLevel="3" thickBot="1">
      <c r="A43" s="67">
        <v>25</v>
      </c>
      <c r="B43" s="68" t="s">
        <v>52</v>
      </c>
      <c r="C43" s="69" t="s">
        <v>91</v>
      </c>
      <c r="D43" s="70" t="s">
        <v>24</v>
      </c>
      <c r="E43" s="71">
        <v>1</v>
      </c>
      <c r="F43" s="72"/>
      <c r="G43" s="87">
        <f t="shared" si="0"/>
        <v>0</v>
      </c>
      <c r="H43" s="88"/>
      <c r="I43" s="39"/>
      <c r="J43" s="39"/>
    </row>
    <row r="44" spans="1:10" ht="13.5" outlineLevel="2" thickBot="1">
      <c r="A44" s="42"/>
      <c r="B44" s="43" t="s">
        <v>54</v>
      </c>
      <c r="C44" s="44" t="s">
        <v>30</v>
      </c>
      <c r="D44" s="42"/>
      <c r="E44" s="45"/>
      <c r="F44" s="46"/>
      <c r="G44" s="46">
        <f>SUBTOTAL(9,G45:G60)</f>
        <v>0</v>
      </c>
      <c r="H44" s="47"/>
      <c r="I44" s="48"/>
      <c r="J44" s="48" t="s">
        <v>21</v>
      </c>
    </row>
    <row r="45" spans="1:10" ht="22.5" outlineLevel="3">
      <c r="A45" s="55">
        <v>26</v>
      </c>
      <c r="B45" s="56" t="s">
        <v>150</v>
      </c>
      <c r="C45" s="57" t="s">
        <v>151</v>
      </c>
      <c r="D45" s="58" t="s">
        <v>22</v>
      </c>
      <c r="E45" s="59">
        <v>166</v>
      </c>
      <c r="F45" s="60"/>
      <c r="G45" s="84">
        <f t="shared" ref="G45:G48" si="5">ROUND(E45*F45,2)</f>
        <v>0</v>
      </c>
      <c r="H45" s="106"/>
      <c r="I45" s="39"/>
      <c r="J45" s="39"/>
    </row>
    <row r="46" spans="1:10" ht="22.5" outlineLevel="3">
      <c r="A46" s="89">
        <v>27</v>
      </c>
      <c r="B46" s="90" t="s">
        <v>152</v>
      </c>
      <c r="C46" s="91" t="s">
        <v>153</v>
      </c>
      <c r="D46" s="92" t="s">
        <v>25</v>
      </c>
      <c r="E46" s="93">
        <v>38.5</v>
      </c>
      <c r="F46" s="94"/>
      <c r="G46" s="95">
        <f t="shared" si="5"/>
        <v>0</v>
      </c>
      <c r="H46" s="106"/>
      <c r="I46" s="39"/>
      <c r="J46" s="39"/>
    </row>
    <row r="47" spans="1:10" ht="12.75" outlineLevel="3">
      <c r="A47" s="89">
        <v>28</v>
      </c>
      <c r="B47" s="49" t="s">
        <v>154</v>
      </c>
      <c r="C47" s="50" t="s">
        <v>155</v>
      </c>
      <c r="D47" s="51" t="s">
        <v>24</v>
      </c>
      <c r="E47" s="93">
        <f>E46*1.01</f>
        <v>38.884999999999998</v>
      </c>
      <c r="F47" s="94"/>
      <c r="G47" s="95">
        <f t="shared" si="5"/>
        <v>0</v>
      </c>
      <c r="H47" s="106"/>
      <c r="I47" s="39"/>
      <c r="J47" s="39"/>
    </row>
    <row r="48" spans="1:10" ht="22.5" outlineLevel="3">
      <c r="A48" s="89">
        <v>29</v>
      </c>
      <c r="B48" s="90" t="s">
        <v>96</v>
      </c>
      <c r="C48" s="91" t="s">
        <v>97</v>
      </c>
      <c r="D48" s="92" t="s">
        <v>25</v>
      </c>
      <c r="E48" s="93">
        <v>38.5</v>
      </c>
      <c r="F48" s="94"/>
      <c r="G48" s="95">
        <f t="shared" si="5"/>
        <v>0</v>
      </c>
      <c r="H48" s="106"/>
      <c r="I48" s="39"/>
      <c r="J48" s="39"/>
    </row>
    <row r="49" spans="1:10" ht="12.75" outlineLevel="3">
      <c r="A49" s="89">
        <v>30</v>
      </c>
      <c r="B49" s="49" t="s">
        <v>98</v>
      </c>
      <c r="C49" s="50" t="s">
        <v>99</v>
      </c>
      <c r="D49" s="51" t="s">
        <v>24</v>
      </c>
      <c r="E49" s="93">
        <f>E48*1.01</f>
        <v>38.884999999999998</v>
      </c>
      <c r="F49" s="94"/>
      <c r="G49" s="85">
        <f t="shared" si="0"/>
        <v>0</v>
      </c>
      <c r="H49" s="106"/>
      <c r="I49" s="39"/>
      <c r="J49" s="39"/>
    </row>
    <row r="50" spans="1:10" ht="22.5" outlineLevel="3">
      <c r="A50" s="89">
        <v>31</v>
      </c>
      <c r="B50" s="49" t="s">
        <v>105</v>
      </c>
      <c r="C50" s="50" t="s">
        <v>106</v>
      </c>
      <c r="D50" s="51" t="s">
        <v>107</v>
      </c>
      <c r="E50" s="93">
        <v>4.8129999999999997</v>
      </c>
      <c r="F50" s="94"/>
      <c r="G50" s="85">
        <f t="shared" si="0"/>
        <v>0</v>
      </c>
      <c r="H50" s="106"/>
      <c r="I50" s="39"/>
      <c r="J50" s="39"/>
    </row>
    <row r="51" spans="1:10" ht="12.75" outlineLevel="3">
      <c r="A51" s="89">
        <v>32</v>
      </c>
      <c r="B51" s="90" t="s">
        <v>55</v>
      </c>
      <c r="C51" s="91" t="s">
        <v>104</v>
      </c>
      <c r="D51" s="92" t="s">
        <v>25</v>
      </c>
      <c r="E51" s="93">
        <v>38.5</v>
      </c>
      <c r="F51" s="94"/>
      <c r="G51" s="85">
        <f t="shared" si="0"/>
        <v>0</v>
      </c>
      <c r="H51" s="106"/>
      <c r="I51" s="39"/>
      <c r="J51" s="39"/>
    </row>
    <row r="52" spans="1:10" ht="22.5" outlineLevel="3">
      <c r="A52" s="54">
        <v>33</v>
      </c>
      <c r="B52" s="49" t="s">
        <v>31</v>
      </c>
      <c r="C52" s="50" t="s">
        <v>32</v>
      </c>
      <c r="D52" s="51" t="s">
        <v>25</v>
      </c>
      <c r="E52" s="52">
        <v>38.5</v>
      </c>
      <c r="F52" s="53"/>
      <c r="G52" s="85">
        <f t="shared" si="0"/>
        <v>0</v>
      </c>
      <c r="H52" s="83">
        <v>20</v>
      </c>
      <c r="I52" s="39">
        <v>8</v>
      </c>
      <c r="J52" s="39" t="s">
        <v>23</v>
      </c>
    </row>
    <row r="53" spans="1:10" ht="22.5" outlineLevel="3">
      <c r="A53" s="54">
        <v>34</v>
      </c>
      <c r="B53" s="49" t="s">
        <v>90</v>
      </c>
      <c r="C53" s="50" t="s">
        <v>89</v>
      </c>
      <c r="D53" s="51" t="s">
        <v>25</v>
      </c>
      <c r="E53" s="52">
        <v>38.5</v>
      </c>
      <c r="F53" s="53"/>
      <c r="G53" s="85">
        <f t="shared" si="0"/>
        <v>0</v>
      </c>
      <c r="H53" s="83"/>
      <c r="I53" s="39"/>
      <c r="J53" s="39"/>
    </row>
    <row r="54" spans="1:10" ht="12.75" outlineLevel="3">
      <c r="A54" s="54">
        <v>35</v>
      </c>
      <c r="B54" s="49" t="s">
        <v>120</v>
      </c>
      <c r="C54" s="50" t="s">
        <v>121</v>
      </c>
      <c r="D54" s="51" t="s">
        <v>107</v>
      </c>
      <c r="E54" s="52">
        <v>2.88</v>
      </c>
      <c r="F54" s="53"/>
      <c r="G54" s="85">
        <f t="shared" si="0"/>
        <v>0</v>
      </c>
      <c r="H54" s="83"/>
      <c r="I54" s="39"/>
      <c r="J54" s="39"/>
    </row>
    <row r="55" spans="1:10" ht="22.5" outlineLevel="3">
      <c r="A55" s="54">
        <v>36</v>
      </c>
      <c r="B55" s="49" t="s">
        <v>33</v>
      </c>
      <c r="C55" s="50" t="s">
        <v>34</v>
      </c>
      <c r="D55" s="51" t="s">
        <v>26</v>
      </c>
      <c r="E55" s="52">
        <v>88.909000000000006</v>
      </c>
      <c r="F55" s="53"/>
      <c r="G55" s="85">
        <f t="shared" si="0"/>
        <v>0</v>
      </c>
      <c r="H55" s="83">
        <v>20</v>
      </c>
      <c r="I55" s="39">
        <v>8</v>
      </c>
      <c r="J55" s="39" t="s">
        <v>23</v>
      </c>
    </row>
    <row r="56" spans="1:10" ht="12.75" outlineLevel="3">
      <c r="A56" s="54">
        <v>37</v>
      </c>
      <c r="B56" s="49" t="s">
        <v>35</v>
      </c>
      <c r="C56" s="50" t="s">
        <v>36</v>
      </c>
      <c r="D56" s="51" t="s">
        <v>26</v>
      </c>
      <c r="E56" s="52">
        <f>E55*22</f>
        <v>1955.998</v>
      </c>
      <c r="F56" s="53"/>
      <c r="G56" s="85">
        <f t="shared" si="0"/>
        <v>0</v>
      </c>
      <c r="H56" s="83"/>
      <c r="I56" s="39"/>
      <c r="J56" s="39"/>
    </row>
    <row r="57" spans="1:10" ht="22.5" outlineLevel="3">
      <c r="A57" s="54">
        <v>38</v>
      </c>
      <c r="B57" s="49" t="s">
        <v>37</v>
      </c>
      <c r="C57" s="50" t="s">
        <v>38</v>
      </c>
      <c r="D57" s="51" t="s">
        <v>26</v>
      </c>
      <c r="E57" s="52">
        <v>88.909000000000006</v>
      </c>
      <c r="F57" s="53"/>
      <c r="G57" s="85">
        <f t="shared" si="0"/>
        <v>0</v>
      </c>
      <c r="H57" s="83">
        <v>20</v>
      </c>
      <c r="I57" s="39">
        <v>8</v>
      </c>
      <c r="J57" s="39" t="s">
        <v>23</v>
      </c>
    </row>
    <row r="58" spans="1:10" ht="12.75" outlineLevel="3">
      <c r="A58" s="54">
        <v>39</v>
      </c>
      <c r="B58" s="49" t="s">
        <v>39</v>
      </c>
      <c r="C58" s="50" t="s">
        <v>40</v>
      </c>
      <c r="D58" s="51" t="s">
        <v>26</v>
      </c>
      <c r="E58" s="52">
        <v>50.563000000000002</v>
      </c>
      <c r="F58" s="53"/>
      <c r="G58" s="85">
        <f t="shared" si="0"/>
        <v>0</v>
      </c>
      <c r="H58" s="83">
        <v>20</v>
      </c>
      <c r="I58" s="39">
        <v>8</v>
      </c>
      <c r="J58" s="39" t="s">
        <v>23</v>
      </c>
    </row>
    <row r="59" spans="1:10" ht="22.5" outlineLevel="3">
      <c r="A59" s="107">
        <v>40</v>
      </c>
      <c r="B59" s="49" t="s">
        <v>41</v>
      </c>
      <c r="C59" s="50" t="s">
        <v>42</v>
      </c>
      <c r="D59" s="51" t="s">
        <v>26</v>
      </c>
      <c r="E59" s="108">
        <v>7.5460000000000003</v>
      </c>
      <c r="F59" s="109"/>
      <c r="G59" s="110">
        <f t="shared" si="0"/>
        <v>0</v>
      </c>
      <c r="H59" s="83"/>
      <c r="I59" s="39"/>
      <c r="J59" s="39"/>
    </row>
    <row r="60" spans="1:10" ht="23.25" outlineLevel="3" thickBot="1">
      <c r="A60" s="61">
        <v>41</v>
      </c>
      <c r="B60" s="97" t="s">
        <v>59</v>
      </c>
      <c r="C60" s="98" t="s">
        <v>60</v>
      </c>
      <c r="D60" s="99" t="s">
        <v>26</v>
      </c>
      <c r="E60" s="65">
        <v>30.8</v>
      </c>
      <c r="F60" s="66"/>
      <c r="G60" s="86">
        <f t="shared" si="0"/>
        <v>0</v>
      </c>
      <c r="H60" s="83">
        <v>20</v>
      </c>
      <c r="I60" s="39">
        <v>8</v>
      </c>
      <c r="J60" s="39" t="s">
        <v>23</v>
      </c>
    </row>
    <row r="61" spans="1:10" ht="13.5" outlineLevel="2" thickBot="1">
      <c r="A61" s="42"/>
      <c r="B61" s="43">
        <v>99</v>
      </c>
      <c r="C61" s="44" t="s">
        <v>45</v>
      </c>
      <c r="D61" s="42"/>
      <c r="E61" s="45"/>
      <c r="F61" s="46"/>
      <c r="G61" s="46">
        <f>SUBTOTAL(9,G62:G62)</f>
        <v>0</v>
      </c>
      <c r="H61" s="47"/>
      <c r="I61" s="48"/>
      <c r="J61" s="48" t="s">
        <v>21</v>
      </c>
    </row>
    <row r="62" spans="1:10" ht="23.25" outlineLevel="3" thickBot="1">
      <c r="A62" s="67">
        <v>42</v>
      </c>
      <c r="B62" s="68" t="s">
        <v>46</v>
      </c>
      <c r="C62" s="69" t="s">
        <v>47</v>
      </c>
      <c r="D62" s="70" t="s">
        <v>26</v>
      </c>
      <c r="E62" s="71">
        <v>103.25700000000001</v>
      </c>
      <c r="F62" s="72"/>
      <c r="G62" s="87">
        <f t="shared" si="0"/>
        <v>0</v>
      </c>
      <c r="H62" s="82">
        <v>20</v>
      </c>
      <c r="I62" s="39">
        <v>8</v>
      </c>
      <c r="J62" s="39" t="s">
        <v>23</v>
      </c>
    </row>
    <row r="63" spans="1:10" s="130" customFormat="1" ht="24" customHeight="1">
      <c r="A63" s="123"/>
      <c r="B63" s="124"/>
      <c r="C63" s="125" t="s">
        <v>43</v>
      </c>
      <c r="D63" s="123"/>
      <c r="E63" s="126"/>
      <c r="F63" s="127"/>
      <c r="G63" s="127">
        <f>SUBTOTAL(9,G14:G62)</f>
        <v>0</v>
      </c>
      <c r="H63" s="128"/>
      <c r="I63" s="129"/>
      <c r="J63" s="129" t="s">
        <v>0</v>
      </c>
    </row>
  </sheetData>
  <mergeCells count="1">
    <mergeCell ref="A3:C3"/>
  </mergeCells>
  <printOptions horizontalCentered="1"/>
  <pageMargins left="0.59055118110236227" right="0.39370078740157483" top="0.78740157480314965" bottom="0.78740157480314965" header="0.39370078740157483" footer="0.39370078740157483"/>
  <pageSetup paperSize="9" scale="88" fitToHeight="0" orientation="portrait" blackAndWhite="1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rozpočtu</vt:lpstr>
      <vt:lpstr>Komunikácia</vt:lpstr>
      <vt:lpstr>Chodníky</vt:lpstr>
      <vt:lpstr>Chodníky!Názvy_tlače</vt:lpstr>
      <vt:lpstr>Komunikácia!Názvy_tlače</vt:lpstr>
      <vt:lpstr>'Rekapitulácia rozpočtu'!Názvy_tlače</vt:lpstr>
      <vt:lpstr>Chodníky!Oblasť_tlače</vt:lpstr>
      <vt:lpstr>Komunikácia!Oblasť_tlače</vt:lpstr>
      <vt:lpstr>'Rekapitulácia rozpočtu'!Oblasť_tlače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Nikola Ďurková</cp:lastModifiedBy>
  <cp:lastPrinted>2018-06-14T09:37:18Z</cp:lastPrinted>
  <dcterms:created xsi:type="dcterms:W3CDTF">2016-06-15T15:23:30Z</dcterms:created>
  <dcterms:modified xsi:type="dcterms:W3CDTF">2018-06-14T10:01:34Z</dcterms:modified>
</cp:coreProperties>
</file>