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0" windowWidth="14400" windowHeight="13050"/>
  </bookViews>
  <sheets>
    <sheet name="Rozpočet" sheetId="3" r:id="rId1"/>
  </sheets>
  <definedNames>
    <definedName name="_xlnm.Print_Titles" localSheetId="0">Rozpočet!$1:$13</definedName>
    <definedName name="_xlnm.Print_Area" localSheetId="0">Rozpočet!$A$1:$J$90</definedName>
  </definedNames>
  <calcPr calcId="145621"/>
</workbook>
</file>

<file path=xl/calcChain.xml><?xml version="1.0" encoding="utf-8"?>
<calcChain xmlns="http://schemas.openxmlformats.org/spreadsheetml/2006/main">
  <c r="E33" i="3" l="1"/>
  <c r="E38" i="3"/>
  <c r="E60" i="3"/>
  <c r="E62" i="3"/>
  <c r="E71" i="3"/>
  <c r="E72" i="3"/>
  <c r="E81" i="3"/>
  <c r="E82" i="3"/>
  <c r="G18" i="3" l="1"/>
  <c r="G56" i="3"/>
  <c r="G43" i="3"/>
  <c r="G82" i="3"/>
  <c r="G81" i="3"/>
  <c r="G80" i="3"/>
  <c r="G69" i="3"/>
  <c r="G79" i="3" l="1"/>
  <c r="G78" i="3" s="1"/>
  <c r="G24" i="3"/>
  <c r="G17" i="3"/>
  <c r="G16" i="3"/>
  <c r="G31" i="3" l="1"/>
  <c r="G30" i="3" l="1"/>
  <c r="G29" i="3"/>
  <c r="G89" i="3" l="1"/>
  <c r="G87" i="3"/>
  <c r="G85" i="3"/>
  <c r="G77" i="3"/>
  <c r="G75" i="3"/>
  <c r="G74" i="3"/>
  <c r="G73" i="3"/>
  <c r="G72" i="3"/>
  <c r="G71" i="3"/>
  <c r="G70" i="3"/>
  <c r="G68" i="3"/>
  <c r="G67" i="3"/>
  <c r="G66" i="3"/>
  <c r="G65" i="3"/>
  <c r="G59" i="3"/>
  <c r="G58" i="3"/>
  <c r="G64" i="3"/>
  <c r="G63" i="3"/>
  <c r="G62" i="3"/>
  <c r="G61" i="3"/>
  <c r="G55" i="3"/>
  <c r="G54" i="3"/>
  <c r="G53" i="3"/>
  <c r="G51" i="3"/>
  <c r="G50" i="3"/>
  <c r="G49" i="3"/>
  <c r="G48" i="3"/>
  <c r="G47" i="3"/>
  <c r="G46" i="3"/>
  <c r="G45" i="3"/>
  <c r="G44" i="3"/>
  <c r="G42" i="3"/>
  <c r="G41" i="3"/>
  <c r="G40" i="3"/>
  <c r="G38" i="3"/>
  <c r="G37" i="3"/>
  <c r="G35" i="3"/>
  <c r="G34" i="3"/>
  <c r="G33" i="3"/>
  <c r="G32" i="3"/>
  <c r="G28" i="3"/>
  <c r="G27" i="3"/>
  <c r="G26" i="3"/>
  <c r="G25" i="3"/>
  <c r="G23" i="3"/>
  <c r="G22" i="3"/>
  <c r="G21" i="3"/>
  <c r="G20" i="3"/>
  <c r="G19" i="3"/>
  <c r="G88" i="3" l="1"/>
  <c r="G86" i="3"/>
  <c r="G84" i="3"/>
  <c r="G83" i="3" l="1"/>
  <c r="G76" i="3" l="1"/>
  <c r="G39" i="3" l="1"/>
  <c r="G52" i="3"/>
  <c r="G15" i="3"/>
  <c r="G36" i="3" l="1"/>
  <c r="G60" i="3" l="1"/>
  <c r="G57" i="3"/>
  <c r="G14" i="3" s="1"/>
  <c r="G90" i="3" s="1"/>
</calcChain>
</file>

<file path=xl/comments1.xml><?xml version="1.0" encoding="utf-8"?>
<comments xmlns="http://schemas.openxmlformats.org/spreadsheetml/2006/main">
  <authors>
    <author>RP</author>
  </authors>
  <commentList>
    <comment ref="I11" authorId="0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<sst xmlns="http://schemas.openxmlformats.org/spreadsheetml/2006/main" count="247" uniqueCount="171">
  <si>
    <t>C</t>
  </si>
  <si>
    <t>Objekt:</t>
  </si>
  <si>
    <t>Časť:</t>
  </si>
  <si>
    <t>Zhotoviteľ:</t>
  </si>
  <si>
    <t>Dátum:</t>
  </si>
  <si>
    <t>Popis</t>
  </si>
  <si>
    <t>Cena celkom</t>
  </si>
  <si>
    <t>JKSO:</t>
  </si>
  <si>
    <t>P.Č.</t>
  </si>
  <si>
    <t>Kód položky</t>
  </si>
  <si>
    <t>MJ</t>
  </si>
  <si>
    <t>Množstvo celkom</t>
  </si>
  <si>
    <t>Cena jednotková</t>
  </si>
  <si>
    <t>Sadzba DPH</t>
  </si>
  <si>
    <t>Typ položky</t>
  </si>
  <si>
    <t>Úroveň</t>
  </si>
  <si>
    <t/>
  </si>
  <si>
    <t>LZ</t>
  </si>
  <si>
    <t xml:space="preserve">Práce a dodávky HSV   </t>
  </si>
  <si>
    <t>H1</t>
  </si>
  <si>
    <t xml:space="preserve">Zemné práce   </t>
  </si>
  <si>
    <t>H2</t>
  </si>
  <si>
    <t>m2</t>
  </si>
  <si>
    <t>P</t>
  </si>
  <si>
    <t>ks</t>
  </si>
  <si>
    <t>m</t>
  </si>
  <si>
    <t>t</t>
  </si>
  <si>
    <t xml:space="preserve">Komunikácie   </t>
  </si>
  <si>
    <t>573211111</t>
  </si>
  <si>
    <t xml:space="preserve">Postrek asfaltový spojovací bez posypu kamenivom z asfaltu cestného v množstve od 0,50 do 0,70 kg/m2   </t>
  </si>
  <si>
    <t xml:space="preserve">Ostatné konštrukcie a práce-búranie   </t>
  </si>
  <si>
    <t>919735112</t>
  </si>
  <si>
    <t xml:space="preserve">Rezanie existujúceho asfaltového krytu alebo podkladu hĺbky nad 50 do 100 mm   </t>
  </si>
  <si>
    <t>979082315</t>
  </si>
  <si>
    <t xml:space="preserve">Vodorovná doprava sutiny a vybúraných hmôt bez naloženia ale so zložením do 3000 m   </t>
  </si>
  <si>
    <t>979082319</t>
  </si>
  <si>
    <t xml:space="preserve">Príplatok k cenám za každých ďalších aj začatých 1000 m   </t>
  </si>
  <si>
    <t>979086112</t>
  </si>
  <si>
    <t xml:space="preserve">Nakladanie alebo prekladanie na dopravný prostriedok pri vodorovnej doprave sutiny a vybúraných hmôt   </t>
  </si>
  <si>
    <t>979089012</t>
  </si>
  <si>
    <t xml:space="preserve">Poplatok za skladovanie - betón, tehly, dlaždice (17 01 ), ostatné   </t>
  </si>
  <si>
    <t>979089212</t>
  </si>
  <si>
    <t xml:space="preserve">Poplatok za skladovanie - bitúmenové zmesi, uholný decht, dechtové výrobky (17 03 ), ostatné   </t>
  </si>
  <si>
    <t>Celkom</t>
  </si>
  <si>
    <t>VÝKAZ VÝMER</t>
  </si>
  <si>
    <t>Presun hmôt HSV</t>
  </si>
  <si>
    <t>998225111</t>
  </si>
  <si>
    <t>Presun hmôt pre pozemnú komunikáciu a letisko s krytom asfaltovým akejkoľvek dĺžky objektu</t>
  </si>
  <si>
    <t>HSV</t>
  </si>
  <si>
    <t>5</t>
  </si>
  <si>
    <t>8</t>
  </si>
  <si>
    <t xml:space="preserve">Rúrové vedenie   </t>
  </si>
  <si>
    <t>9</t>
  </si>
  <si>
    <t>919721212</t>
  </si>
  <si>
    <t>577121212</t>
  </si>
  <si>
    <t>577131212</t>
  </si>
  <si>
    <t>Objednávateľ:   Mesto Partizánske</t>
  </si>
  <si>
    <t>979089612</t>
  </si>
  <si>
    <t xml:space="preserve">Poplatok za skladovanie - iné odpady zo stavieb a demolácií (17 09), ostatné /kamenivo/   </t>
  </si>
  <si>
    <t>Zakladanie</t>
  </si>
  <si>
    <t>289971211</t>
  </si>
  <si>
    <t>Zhotovenie vrstvy z geotextílie na upravenom povrchu v sklone do 1 : 5 , šírky od 0 do 3 m</t>
  </si>
  <si>
    <t>6936651300</t>
  </si>
  <si>
    <t>Geotextília netkaná polypropylénová Tatratex PP 300</t>
  </si>
  <si>
    <t>113152312</t>
  </si>
  <si>
    <t>181101102</t>
  </si>
  <si>
    <t xml:space="preserve">Úprava pláne v zárezoch v hornine 1-4 so zhutnením   </t>
  </si>
  <si>
    <t>567122115</t>
  </si>
  <si>
    <t xml:space="preserve">Podklad z kameniva spevneného cementom s rozprestrením a zhutnením, KSC I, po zhutnení hr. 200 mm   </t>
  </si>
  <si>
    <t>938909311</t>
  </si>
  <si>
    <t>Odstránenie blata, prachu alebo hlineného nánosu, z povrchu podkladu alebo krytu bet. alebo asfalt.</t>
  </si>
  <si>
    <t>113307122</t>
  </si>
  <si>
    <t>Odstránenie podkladu v ploche do 200 m2 z kameniva hrubého drveného, hr.100 do 200 mm,  -0,23500t</t>
  </si>
  <si>
    <t xml:space="preserve">Odstránenie podkladu v ploche do 200 m2 z betónu prostého, hr. vrstvy do 150 mm,  -0,22500t   </t>
  </si>
  <si>
    <t>113307131</t>
  </si>
  <si>
    <t>113307123</t>
  </si>
  <si>
    <t>Odstránenie podkladu v ploche do 200 m2 z kameniva hrubého drveného, hr.200 do 300 mm,  -0,40000t</t>
  </si>
  <si>
    <t>113307132</t>
  </si>
  <si>
    <t>Odstránenie podkladu v ploche do 200 m2 z betónu prostého, hr. vrstvy 150 do 300 mm,  -0,50000t</t>
  </si>
  <si>
    <t>564861111</t>
  </si>
  <si>
    <t>Podklad zo štrkodrviny s rozprestretím a zhutnením, po zhutnení hr. 200 mm</t>
  </si>
  <si>
    <t>Rezanie existujúceho betónového krytu alebo podkladu hĺbky nad 100 do 150 mm</t>
  </si>
  <si>
    <t>919735123</t>
  </si>
  <si>
    <t>113107141</t>
  </si>
  <si>
    <t>113206111</t>
  </si>
  <si>
    <t>Vytrhanie obrúb betónových, s vybúraním lôžka, z krajníkov alebo obrubníkov stojatých,  -0,14500t</t>
  </si>
  <si>
    <t>Vedľajšie rozpočtové náklady</t>
  </si>
  <si>
    <t>Geodetické práce</t>
  </si>
  <si>
    <t>000300031.</t>
  </si>
  <si>
    <t>Geodetické práce - vykonávané po výstavbe zameranie skutočného vyhotovenia stavby</t>
  </si>
  <si>
    <t>kpl</t>
  </si>
  <si>
    <t>Príprava staveniska</t>
  </si>
  <si>
    <t>000500021.</t>
  </si>
  <si>
    <t>Príprava staveniska - Vytýčenie inžinierských sietí</t>
  </si>
  <si>
    <t>Zariadenie staveniska</t>
  </si>
  <si>
    <t>000600024.</t>
  </si>
  <si>
    <t xml:space="preserve">Dočasné dopravné značenie vrátane projektu, povolenia a odsúhlasenia </t>
  </si>
  <si>
    <t>113107141.</t>
  </si>
  <si>
    <t>Pružná asfaltová zálievka s prefrézovaním škáry</t>
  </si>
  <si>
    <t>Podklad z kameniva spevneného cementom s rozprestrením a zhutnením, KSC I, po zhutnení hr. 200 mm (pri obrubníkoch)</t>
  </si>
  <si>
    <t>567122115.</t>
  </si>
  <si>
    <t xml:space="preserve">Betón asfaltový  po zhutnení I.tr. strednozrnný AC 11 O, hr. 50mm   </t>
  </si>
  <si>
    <t xml:space="preserve">915721111   </t>
  </si>
  <si>
    <t xml:space="preserve">Vodorovné značenie krytov striek. farbou, čiary, zebry, šípky, nápisy a pod. - V6a (prechody)                                         </t>
  </si>
  <si>
    <t>899231111</t>
  </si>
  <si>
    <t>Výšková úprava uličného vstupu alebo vpuste do 200 mm zvýšením mreže</t>
  </si>
  <si>
    <t>960111221</t>
  </si>
  <si>
    <t>Búranie exist. uličnej vpuste z dielcov prefabrikovaných betónových  -2,44700 t</t>
  </si>
  <si>
    <t>m3</t>
  </si>
  <si>
    <t>871453120</t>
  </si>
  <si>
    <t>895952110</t>
  </si>
  <si>
    <t>Montáž potrubia z kanalizačných rúr z tvrdého PVC DN 200 vrátane materiálu a zemných a búracích prác - prípojka uličného vpustu</t>
  </si>
  <si>
    <t>Presun kanalizačného vpustu uličného z betónových dielcov typ UV-50, UVB-50 vrátane nového materiálu, mreže a zemných prác - komplet</t>
  </si>
  <si>
    <t>916561111</t>
  </si>
  <si>
    <t>Osadenie záhonového alebo parkového obrubníka betón., do lôžka z bet. pros. tr. C 12/15 s bočnou oporou</t>
  </si>
  <si>
    <t>5921954660</t>
  </si>
  <si>
    <t>Obrubník parkový 100x20x5 cm, sivý</t>
  </si>
  <si>
    <t>917862111</t>
  </si>
  <si>
    <t>Osadenie chodník. obrubníka betónového stojatého do lôžka z betónu prosteho tr. C 12/15 s bočnou oporou</t>
  </si>
  <si>
    <t>5921954390</t>
  </si>
  <si>
    <t>Obrubník cestný 100x26x15 cm</t>
  </si>
  <si>
    <t>918101111</t>
  </si>
  <si>
    <t>Lôžko pod obrubníky, krajníky alebo obruby z dlažob. kociek z betónu prostého tr. C 12/15</t>
  </si>
  <si>
    <t>596911112</t>
  </si>
  <si>
    <t>5921952300</t>
  </si>
  <si>
    <t xml:space="preserve">Dlažba zámková 6cm, sivá </t>
  </si>
  <si>
    <t>Kladenie zámkovej dlažby  hr. 6 cm pre peších nad 20 m2 so zriadením lôžka z kameniva fr. 4/8, hr. 4 cm</t>
  </si>
  <si>
    <t>180402111</t>
  </si>
  <si>
    <t>Založenie trávnika parkového výsevom v rovine do 1:5</t>
  </si>
  <si>
    <t>0057211200</t>
  </si>
  <si>
    <t>Trávové semeno - parková zmes</t>
  </si>
  <si>
    <t>kg</t>
  </si>
  <si>
    <t>Dlažba pre nevidiacich 20x20x6 cm červená</t>
  </si>
  <si>
    <t>122202201</t>
  </si>
  <si>
    <t>122202209</t>
  </si>
  <si>
    <t>Odkopávky a prekopávky. Príplatok za lepivosť horniny 4</t>
  </si>
  <si>
    <t>Odkopávka a prekopávka nezapažená, v hornine 4 do 100 m3</t>
  </si>
  <si>
    <t>162201101</t>
  </si>
  <si>
    <t>Vodorovné premiestnenie výkopku z horniny 1-4 do 20m</t>
  </si>
  <si>
    <t>181301104</t>
  </si>
  <si>
    <t>Rozprestretie zeminy v rovine, plocha do 500 m2, hr. do 300 mm</t>
  </si>
  <si>
    <t>113106612</t>
  </si>
  <si>
    <t>Rozoberanie zámkovej dlažby všetkých druhov okrem "Deka,..." nad 20 m2</t>
  </si>
  <si>
    <t>113106121</t>
  </si>
  <si>
    <t>Rozoberanie dlažby, z betónových alebo kamenin. dlaždíc, dosiek alebo tvaroviek,  -0,22500t</t>
  </si>
  <si>
    <t>113208111</t>
  </si>
  <si>
    <t>Vytrhanie obrúb betonových, s vybúraním lôžka, záhonových,  -0,04000t</t>
  </si>
  <si>
    <t>962048114</t>
  </si>
  <si>
    <t xml:space="preserve">Búranie konštr. z betónu prostého -2,25000t - ručne </t>
  </si>
  <si>
    <t>564851111</t>
  </si>
  <si>
    <t>Podklad zo štrkodrviny s rozprestretím a zhutnením, po zhutnení hr. 150 mm</t>
  </si>
  <si>
    <t>Práce a dodávky PSV</t>
  </si>
  <si>
    <t>Izolácie proti vode a vlhkosti</t>
  </si>
  <si>
    <t>711132107</t>
  </si>
  <si>
    <t>Zhotovenie izolácie proti zemnej vlhkosti nopovou fóliou položenou voľne na ploche zvislej</t>
  </si>
  <si>
    <t>6288000640</t>
  </si>
  <si>
    <t>Nopová fólia FONDALINE proti vlhkosti s radónovou ochranou PLUS 500, výška nopu 8 mm</t>
  </si>
  <si>
    <t>998711101</t>
  </si>
  <si>
    <t>Presun hmôt pre izoláciu proti vode v objektoch výšky do 6 m</t>
  </si>
  <si>
    <t>567122111</t>
  </si>
  <si>
    <t>Podklad z kameniva spevneného cementom, s rozprestretím a zhutnením CBGM C 8/10, po zhutnení hr. 120 mm</t>
  </si>
  <si>
    <t>899331111</t>
  </si>
  <si>
    <t>Výšková úprava uličného vstupu alebo vpuste do 200 mm zvýšením poklopu</t>
  </si>
  <si>
    <t>113107131.</t>
  </si>
  <si>
    <t>Odstránenie krytu v ploche do 200 m2 z betónu prostého, hr. vrstvy do 150 mm,  -0,22500t (dobúranie zbytkových plôch po frézovaní)</t>
  </si>
  <si>
    <t>Odstránenie krytu asfaltového v ploche do 200 m2, hr. do 50 mm,  -0,12700t (dobúranie zbytkových plôch po frézovaní)</t>
  </si>
  <si>
    <t>Odstránenie krytu v ploche do 200 m2 z liateho asfaltu, hr. vrstvy do 50 mm,  -0,12700t</t>
  </si>
  <si>
    <t>Odstránenie betónového podkladu alebo krytu frézovaním,s prek. hr. 40 mm,  -0,10200t</t>
  </si>
  <si>
    <t>Odstránenie liat.asfaltového podkladu alebo krytu frézovaním,s prek. hr. 40 mm,  -0,10200t</t>
  </si>
  <si>
    <t xml:space="preserve">Betón asfaltový  po zhutnení I.tr. strednozrnný AC 11 O - vyrovnávacia vrstva </t>
  </si>
  <si>
    <t>Stavba:   Rekonštrukcia križovatky ul. Pod Šípkom a Malinovského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</si>
</sst>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"/>
  </numFmts>
  <fonts count="18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8"/>
      <name val="Arial CE"/>
      <charset val="238"/>
    </font>
    <font>
      <b/>
      <u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2"/>
      <name val="Arial"/>
      <family val="2"/>
      <charset val="238"/>
    </font>
    <font>
      <i/>
      <sz val="8"/>
      <color rgb="FF0000FF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</cellStyleXfs>
  <cellXfs count="134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11" fillId="0" borderId="0" xfId="0" applyFont="1" applyFill="1" applyAlignment="1" applyProtection="1">
      <alignment horizontal="center" vertical="top"/>
    </xf>
    <xf numFmtId="0" fontId="11" fillId="0" borderId="0" xfId="0" quotePrefix="1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 wrapText="1"/>
    </xf>
    <xf numFmtId="164" fontId="11" fillId="0" borderId="0" xfId="0" applyNumberFormat="1" applyFont="1" applyFill="1" applyAlignment="1" applyProtection="1">
      <alignment horizontal="right" vertical="top"/>
    </xf>
    <xf numFmtId="4" fontId="11" fillId="0" borderId="0" xfId="0" applyNumberFormat="1" applyFont="1" applyFill="1" applyAlignment="1" applyProtection="1">
      <alignment horizontal="right" vertical="top"/>
    </xf>
    <xf numFmtId="165" fontId="11" fillId="0" borderId="0" xfId="0" applyNumberFormat="1" applyFont="1" applyFill="1" applyAlignment="1" applyProtection="1">
      <alignment horizontal="right" vertical="top"/>
    </xf>
    <xf numFmtId="0" fontId="11" fillId="0" borderId="0" xfId="0" applyFont="1" applyFill="1" applyBorder="1" applyAlignment="1" applyProtection="1">
      <alignment horizontal="right" vertical="top"/>
    </xf>
    <xf numFmtId="0" fontId="9" fillId="0" borderId="8" xfId="0" quotePrefix="1" applyFont="1" applyFill="1" applyBorder="1" applyAlignment="1" applyProtection="1">
      <alignment horizontal="lef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quotePrefix="1" applyFont="1" applyFill="1" applyBorder="1" applyAlignment="1" applyProtection="1">
      <alignment horizontal="left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quotePrefix="1" applyFont="1" applyFill="1" applyBorder="1" applyAlignment="1" applyProtection="1">
      <alignment horizontal="left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0" fontId="9" fillId="0" borderId="10" xfId="0" quotePrefix="1" applyFont="1" applyFill="1" applyBorder="1" applyAlignment="1" applyProtection="1">
      <alignment horizontal="center" vertical="top"/>
    </xf>
    <xf numFmtId="0" fontId="9" fillId="0" borderId="12" xfId="0" quotePrefix="1" applyFont="1" applyFill="1" applyBorder="1" applyAlignment="1" applyProtection="1">
      <alignment horizontal="left" vertical="top"/>
    </xf>
    <xf numFmtId="0" fontId="9" fillId="0" borderId="12" xfId="0" applyFont="1" applyFill="1" applyBorder="1" applyAlignment="1" applyProtection="1">
      <alignment horizontal="left" vertical="top" wrapText="1"/>
    </xf>
    <xf numFmtId="0" fontId="9" fillId="0" borderId="12" xfId="0" applyFont="1" applyFill="1" applyBorder="1" applyAlignment="1" applyProtection="1">
      <alignment horizontal="center" vertical="top"/>
    </xf>
    <xf numFmtId="164" fontId="9" fillId="0" borderId="12" xfId="0" applyNumberFormat="1" applyFont="1" applyFill="1" applyBorder="1" applyAlignment="1" applyProtection="1">
      <alignment horizontal="right" vertical="top"/>
    </xf>
    <xf numFmtId="4" fontId="9" fillId="0" borderId="12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6" fillId="0" borderId="0" xfId="0" applyFont="1" applyFill="1" applyAlignment="1" applyProtection="1">
      <alignment horizontal="center" vertical="center"/>
    </xf>
    <xf numFmtId="0" fontId="16" fillId="0" borderId="0" xfId="0" quotePrefix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horizontal="right" vertical="center"/>
    </xf>
    <xf numFmtId="4" fontId="16" fillId="0" borderId="0" xfId="0" applyNumberFormat="1" applyFont="1" applyFill="1" applyAlignment="1" applyProtection="1">
      <alignment horizontal="right" vertical="center"/>
    </xf>
    <xf numFmtId="165" fontId="16" fillId="0" borderId="0" xfId="0" applyNumberFormat="1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65" fontId="9" fillId="0" borderId="14" xfId="0" applyNumberFormat="1" applyFont="1" applyFill="1" applyBorder="1" applyAlignment="1" applyProtection="1">
      <alignment horizontal="right" vertical="top"/>
    </xf>
    <xf numFmtId="165" fontId="9" fillId="0" borderId="15" xfId="0" applyNumberFormat="1" applyFont="1" applyFill="1" applyBorder="1" applyAlignment="1" applyProtection="1">
      <alignment horizontal="right" vertical="top"/>
    </xf>
    <xf numFmtId="4" fontId="9" fillId="0" borderId="3" xfId="0" applyNumberFormat="1" applyFont="1" applyFill="1" applyBorder="1" applyAlignment="1" applyProtection="1">
      <alignment horizontal="right" vertical="top"/>
    </xf>
    <xf numFmtId="4" fontId="9" fillId="0" borderId="11" xfId="0" applyNumberFormat="1" applyFont="1" applyFill="1" applyBorder="1" applyAlignment="1" applyProtection="1">
      <alignment horizontal="right" vertical="top"/>
    </xf>
    <xf numFmtId="4" fontId="9" fillId="0" borderId="6" xfId="0" applyNumberFormat="1" applyFont="1" applyFill="1" applyBorder="1" applyAlignment="1" applyProtection="1">
      <alignment horizontal="right" vertical="top"/>
    </xf>
    <xf numFmtId="4" fontId="9" fillId="0" borderId="13" xfId="0" applyNumberFormat="1" applyFont="1" applyFill="1" applyBorder="1" applyAlignment="1" applyProtection="1">
      <alignment horizontal="right" vertical="top"/>
    </xf>
    <xf numFmtId="165" fontId="9" fillId="0" borderId="0" xfId="0" applyNumberFormat="1" applyFont="1" applyFill="1" applyBorder="1" applyAlignment="1" applyProtection="1">
      <alignment horizontal="right" vertical="top"/>
    </xf>
    <xf numFmtId="0" fontId="9" fillId="0" borderId="16" xfId="0" quotePrefix="1" applyFont="1" applyFill="1" applyBorder="1" applyAlignment="1" applyProtection="1">
      <alignment horizontal="center" vertical="top"/>
    </xf>
    <xf numFmtId="0" fontId="9" fillId="0" borderId="17" xfId="0" quotePrefix="1" applyFont="1" applyFill="1" applyBorder="1" applyAlignment="1" applyProtection="1">
      <alignment horizontal="left" vertical="top"/>
    </xf>
    <xf numFmtId="0" fontId="9" fillId="0" borderId="17" xfId="0" applyFont="1" applyFill="1" applyBorder="1" applyAlignment="1" applyProtection="1">
      <alignment horizontal="left" vertical="top" wrapText="1"/>
    </xf>
    <xf numFmtId="0" fontId="9" fillId="0" borderId="17" xfId="0" applyFont="1" applyFill="1" applyBorder="1" applyAlignment="1" applyProtection="1">
      <alignment horizontal="center" vertical="top"/>
    </xf>
    <xf numFmtId="164" fontId="9" fillId="0" borderId="17" xfId="0" applyNumberFormat="1" applyFont="1" applyFill="1" applyBorder="1" applyAlignment="1" applyProtection="1">
      <alignment horizontal="right" vertical="top"/>
    </xf>
    <xf numFmtId="4" fontId="9" fillId="0" borderId="17" xfId="0" applyNumberFormat="1" applyFont="1" applyFill="1" applyBorder="1" applyAlignment="1" applyProtection="1">
      <alignment horizontal="right" vertical="top"/>
    </xf>
    <xf numFmtId="4" fontId="9" fillId="0" borderId="18" xfId="0" applyNumberFormat="1" applyFont="1" applyFill="1" applyBorder="1" applyAlignment="1" applyProtection="1">
      <alignment horizontal="right" vertical="top"/>
    </xf>
    <xf numFmtId="0" fontId="9" fillId="0" borderId="19" xfId="0" quotePrefix="1" applyFont="1" applyFill="1" applyBorder="1" applyAlignment="1" applyProtection="1">
      <alignment horizontal="center" vertical="top"/>
    </xf>
    <xf numFmtId="0" fontId="9" fillId="0" borderId="20" xfId="0" quotePrefix="1" applyFont="1" applyFill="1" applyBorder="1" applyAlignment="1" applyProtection="1">
      <alignment horizontal="left" vertical="top"/>
    </xf>
    <xf numFmtId="0" fontId="9" fillId="0" borderId="20" xfId="0" applyFont="1" applyFill="1" applyBorder="1" applyAlignment="1" applyProtection="1">
      <alignment horizontal="left" vertical="top" wrapText="1"/>
    </xf>
    <xf numFmtId="0" fontId="9" fillId="0" borderId="20" xfId="0" applyFont="1" applyFill="1" applyBorder="1" applyAlignment="1" applyProtection="1">
      <alignment horizontal="center" vertical="top"/>
    </xf>
    <xf numFmtId="164" fontId="9" fillId="0" borderId="20" xfId="0" applyNumberFormat="1" applyFont="1" applyFill="1" applyBorder="1" applyAlignment="1" applyProtection="1">
      <alignment horizontal="right" vertical="top"/>
    </xf>
    <xf numFmtId="4" fontId="9" fillId="0" borderId="20" xfId="0" applyNumberFormat="1" applyFont="1" applyFill="1" applyBorder="1" applyAlignment="1" applyProtection="1">
      <alignment horizontal="right" vertical="top"/>
    </xf>
    <xf numFmtId="4" fontId="9" fillId="0" borderId="21" xfId="0" applyNumberFormat="1" applyFont="1" applyFill="1" applyBorder="1" applyAlignment="1" applyProtection="1">
      <alignment horizontal="right" vertical="top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0" fontId="2" fillId="3" borderId="22" xfId="0" applyNumberFormat="1" applyFont="1" applyFill="1" applyBorder="1" applyAlignment="1" applyProtection="1">
      <alignment horizontal="center" vertical="center"/>
    </xf>
    <xf numFmtId="0" fontId="12" fillId="2" borderId="0" xfId="0" applyFont="1" applyFill="1" applyAlignment="1" applyProtection="1">
      <alignment vertical="center" wrapText="1"/>
    </xf>
    <xf numFmtId="165" fontId="9" fillId="0" borderId="23" xfId="0" applyNumberFormat="1" applyFont="1" applyFill="1" applyBorder="1" applyAlignment="1" applyProtection="1">
      <alignment horizontal="right" vertical="top"/>
    </xf>
    <xf numFmtId="0" fontId="9" fillId="0" borderId="24" xfId="0" quotePrefix="1" applyFont="1" applyFill="1" applyBorder="1" applyAlignment="1" applyProtection="1">
      <alignment horizontal="center" vertical="top"/>
    </xf>
    <xf numFmtId="164" fontId="9" fillId="0" borderId="25" xfId="0" applyNumberFormat="1" applyFont="1" applyFill="1" applyBorder="1" applyAlignment="1" applyProtection="1">
      <alignment horizontal="right" vertical="top"/>
    </xf>
    <xf numFmtId="4" fontId="9" fillId="0" borderId="25" xfId="0" applyNumberFormat="1" applyFont="1" applyFill="1" applyBorder="1" applyAlignment="1" applyProtection="1">
      <alignment horizontal="right" vertical="top"/>
    </xf>
    <xf numFmtId="4" fontId="9" fillId="0" borderId="26" xfId="0" applyNumberFormat="1" applyFont="1" applyFill="1" applyBorder="1" applyAlignment="1" applyProtection="1">
      <alignment horizontal="right" vertical="top"/>
    </xf>
    <xf numFmtId="0" fontId="17" fillId="0" borderId="4" xfId="0" quotePrefix="1" applyFont="1" applyFill="1" applyBorder="1" applyAlignment="1" applyProtection="1">
      <alignment horizontal="center" vertical="top"/>
    </xf>
    <xf numFmtId="0" fontId="17" fillId="0" borderId="5" xfId="0" quotePrefix="1" applyFont="1" applyFill="1" applyBorder="1" applyAlignment="1" applyProtection="1">
      <alignment horizontal="left" vertical="top"/>
    </xf>
    <xf numFmtId="0" fontId="17" fillId="0" borderId="5" xfId="0" applyFont="1" applyFill="1" applyBorder="1" applyAlignment="1" applyProtection="1">
      <alignment horizontal="left" vertical="top" wrapText="1"/>
    </xf>
    <xf numFmtId="0" fontId="17" fillId="0" borderId="5" xfId="0" applyFont="1" applyFill="1" applyBorder="1" applyAlignment="1" applyProtection="1">
      <alignment horizontal="center" vertical="top"/>
    </xf>
    <xf numFmtId="164" fontId="17" fillId="0" borderId="5" xfId="0" applyNumberFormat="1" applyFont="1" applyFill="1" applyBorder="1" applyAlignment="1" applyProtection="1">
      <alignment horizontal="right" vertical="top"/>
    </xf>
    <xf numFmtId="4" fontId="17" fillId="0" borderId="5" xfId="0" applyNumberFormat="1" applyFont="1" applyFill="1" applyBorder="1" applyAlignment="1" applyProtection="1">
      <alignment horizontal="right" vertical="top"/>
    </xf>
    <xf numFmtId="4" fontId="17" fillId="0" borderId="6" xfId="0" applyNumberFormat="1" applyFont="1" applyFill="1" applyBorder="1" applyAlignment="1" applyProtection="1">
      <alignment horizontal="right" vertical="top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wrapText="1"/>
    </xf>
    <xf numFmtId="164" fontId="13" fillId="0" borderId="0" xfId="0" applyNumberFormat="1" applyFont="1" applyFill="1" applyAlignment="1" applyProtection="1">
      <alignment horizontal="right"/>
    </xf>
    <xf numFmtId="4" fontId="13" fillId="0" borderId="0" xfId="0" applyNumberFormat="1" applyFont="1" applyFill="1" applyAlignment="1" applyProtection="1">
      <alignment horizontal="right"/>
    </xf>
    <xf numFmtId="165" fontId="13" fillId="0" borderId="0" xfId="0" applyNumberFormat="1" applyFont="1" applyFill="1" applyAlignment="1" applyProtection="1">
      <alignment horizontal="right"/>
    </xf>
    <xf numFmtId="0" fontId="13" fillId="0" borderId="0" xfId="0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left"/>
    </xf>
    <xf numFmtId="0" fontId="16" fillId="0" borderId="0" xfId="0" applyFont="1" applyFill="1" applyAlignment="1" applyProtection="1">
      <alignment horizontal="center"/>
    </xf>
    <xf numFmtId="0" fontId="16" fillId="0" borderId="0" xfId="0" quotePrefix="1" applyFont="1" applyFill="1" applyAlignment="1" applyProtection="1">
      <alignment horizontal="left"/>
    </xf>
    <xf numFmtId="0" fontId="16" fillId="0" borderId="0" xfId="0" applyFont="1" applyFill="1" applyAlignment="1" applyProtection="1">
      <alignment horizontal="left" wrapText="1"/>
    </xf>
    <xf numFmtId="164" fontId="16" fillId="0" borderId="0" xfId="0" applyNumberFormat="1" applyFont="1" applyFill="1" applyAlignment="1" applyProtection="1">
      <alignment horizontal="right"/>
    </xf>
    <xf numFmtId="4" fontId="16" fillId="0" borderId="0" xfId="0" applyNumberFormat="1" applyFont="1" applyFill="1" applyAlignment="1" applyProtection="1">
      <alignment horizontal="right"/>
    </xf>
    <xf numFmtId="165" fontId="14" fillId="0" borderId="0" xfId="0" applyNumberFormat="1" applyFont="1" applyFill="1" applyBorder="1" applyAlignment="1" applyProtection="1">
      <alignment horizontal="right"/>
    </xf>
    <xf numFmtId="0" fontId="14" fillId="0" borderId="0" xfId="0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left"/>
    </xf>
  </cellXfs>
  <cellStyles count="3">
    <cellStyle name="Normálna" xfId="0" builtinId="0"/>
    <cellStyle name="normálne_Rozpočet na SORO" xfId="1"/>
    <cellStyle name="Stil 1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OZ">
    <tabColor rgb="FF92D050"/>
    <outlinePr summaryBelow="0"/>
    <pageSetUpPr fitToPage="1"/>
  </sheetPr>
  <dimension ref="A1:K90"/>
  <sheetViews>
    <sheetView showGridLines="0" showZeros="0" tabSelected="1" zoomScaleNormal="100" workbookViewId="0">
      <pane ySplit="13" topLeftCell="A14" activePane="bottomLeft" state="frozenSplit"/>
      <selection activeCell="U45" sqref="U45"/>
      <selection pane="bottomLeft"/>
    </sheetView>
  </sheetViews>
  <sheetFormatPr defaultRowHeight="11.25" customHeight="1" outlineLevelRow="3" outlineLevelCol="1"/>
  <cols>
    <col min="1" max="1" width="5.7109375" style="33" customWidth="1"/>
    <col min="2" max="2" width="12.7109375" style="9" customWidth="1"/>
    <col min="3" max="3" width="55.7109375" style="34" customWidth="1"/>
    <col min="4" max="4" width="4.7109375" style="33" customWidth="1"/>
    <col min="5" max="5" width="10.7109375" style="35" customWidth="1"/>
    <col min="6" max="6" width="10.7109375" style="36" customWidth="1"/>
    <col min="7" max="7" width="13.140625" style="36" customWidth="1"/>
    <col min="8" max="8" width="7.28515625" style="37" hidden="1" customWidth="1"/>
    <col min="9" max="9" width="9.28515625" style="38" hidden="1" customWidth="1" outlineLevel="1"/>
    <col min="10" max="10" width="6" style="38" hidden="1" customWidth="1" outlineLevel="1"/>
    <col min="11" max="11" width="11.42578125" style="9" customWidth="1" collapsed="1"/>
    <col min="12" max="249" width="11.42578125" style="9" customWidth="1"/>
    <col min="250" max="16384" width="9.140625" style="9"/>
  </cols>
  <sheetData>
    <row r="1" spans="1:10" ht="18" customHeight="1">
      <c r="A1" s="1" t="s">
        <v>44</v>
      </c>
      <c r="B1" s="2"/>
      <c r="C1" s="3"/>
      <c r="D1" s="4"/>
      <c r="E1" s="5"/>
      <c r="F1" s="6"/>
      <c r="G1" s="6"/>
      <c r="H1" s="7"/>
      <c r="I1" s="8"/>
      <c r="J1" s="8"/>
    </row>
    <row r="2" spans="1:10" ht="11.25" customHeight="1">
      <c r="A2" s="10" t="s">
        <v>170</v>
      </c>
      <c r="B2" s="11"/>
      <c r="C2" s="105"/>
      <c r="D2" s="105"/>
      <c r="E2" s="105"/>
      <c r="F2" s="105"/>
      <c r="G2" s="105"/>
      <c r="H2" s="7"/>
      <c r="I2" s="8"/>
      <c r="J2" s="8"/>
    </row>
    <row r="3" spans="1:10" ht="11.25" customHeight="1">
      <c r="A3" s="10" t="s">
        <v>1</v>
      </c>
      <c r="B3" s="11"/>
      <c r="C3" s="12" t="s">
        <v>16</v>
      </c>
      <c r="D3" s="13"/>
      <c r="E3" s="14"/>
      <c r="F3" s="15"/>
      <c r="G3" s="15"/>
      <c r="H3" s="7"/>
      <c r="I3" s="8"/>
      <c r="J3" s="8"/>
    </row>
    <row r="4" spans="1:10" ht="11.25" customHeight="1">
      <c r="A4" s="10" t="s">
        <v>2</v>
      </c>
      <c r="B4" s="11"/>
      <c r="C4" s="12" t="s">
        <v>16</v>
      </c>
      <c r="D4" s="13"/>
      <c r="E4" s="14"/>
      <c r="F4" s="15"/>
      <c r="G4" s="15"/>
      <c r="H4" s="7"/>
      <c r="I4" s="8"/>
      <c r="J4" s="8"/>
    </row>
    <row r="5" spans="1:10" ht="11.25" customHeight="1">
      <c r="A5" s="11" t="s">
        <v>7</v>
      </c>
      <c r="B5" s="11"/>
      <c r="C5" s="12" t="s">
        <v>16</v>
      </c>
      <c r="D5" s="13"/>
      <c r="E5" s="14"/>
      <c r="F5" s="15"/>
      <c r="G5" s="15"/>
      <c r="H5" s="7"/>
      <c r="I5" s="8"/>
      <c r="J5" s="8"/>
    </row>
    <row r="6" spans="1:10" ht="5.25" customHeight="1">
      <c r="A6" s="11"/>
      <c r="B6" s="11"/>
      <c r="C6" s="12"/>
      <c r="D6" s="13"/>
      <c r="E6" s="14"/>
      <c r="F6" s="15"/>
      <c r="G6" s="15"/>
      <c r="H6" s="7"/>
      <c r="I6" s="8"/>
      <c r="J6" s="8"/>
    </row>
    <row r="7" spans="1:10" ht="11.25" customHeight="1">
      <c r="A7" s="11" t="s">
        <v>56</v>
      </c>
      <c r="B7" s="11"/>
      <c r="C7" s="12"/>
      <c r="D7" s="13"/>
      <c r="E7" s="14"/>
      <c r="F7" s="15"/>
      <c r="G7" s="15"/>
      <c r="H7" s="7"/>
      <c r="I7" s="8"/>
      <c r="J7" s="8"/>
    </row>
    <row r="8" spans="1:10" ht="11.25" customHeight="1">
      <c r="A8" s="11" t="s">
        <v>3</v>
      </c>
      <c r="B8" s="11"/>
      <c r="C8" s="12"/>
      <c r="D8" s="13"/>
      <c r="E8" s="14"/>
      <c r="F8" s="15"/>
      <c r="G8" s="15"/>
      <c r="H8" s="7"/>
      <c r="I8" s="8"/>
      <c r="J8" s="8"/>
    </row>
    <row r="9" spans="1:10" ht="11.25" customHeight="1">
      <c r="A9" s="11" t="s">
        <v>4</v>
      </c>
      <c r="B9" s="11"/>
      <c r="C9" s="73"/>
      <c r="D9" s="13"/>
      <c r="E9" s="14"/>
      <c r="F9" s="15"/>
      <c r="G9" s="15"/>
      <c r="H9" s="7"/>
      <c r="I9" s="8"/>
      <c r="J9" s="8"/>
    </row>
    <row r="10" spans="1:10" ht="6" customHeight="1" thickBot="1">
      <c r="A10" s="4"/>
      <c r="B10" s="2"/>
      <c r="C10" s="3"/>
      <c r="D10" s="4"/>
      <c r="E10" s="5"/>
      <c r="F10" s="6"/>
      <c r="G10" s="6"/>
      <c r="H10" s="7"/>
      <c r="I10" s="8"/>
      <c r="J10" s="8"/>
    </row>
    <row r="11" spans="1:10" ht="21.75" customHeight="1">
      <c r="A11" s="16" t="s">
        <v>8</v>
      </c>
      <c r="B11" s="17" t="s">
        <v>9</v>
      </c>
      <c r="C11" s="17" t="s">
        <v>5</v>
      </c>
      <c r="D11" s="17" t="s">
        <v>10</v>
      </c>
      <c r="E11" s="17" t="s">
        <v>11</v>
      </c>
      <c r="F11" s="17" t="s">
        <v>12</v>
      </c>
      <c r="G11" s="18" t="s">
        <v>6</v>
      </c>
      <c r="H11" s="103" t="s">
        <v>13</v>
      </c>
      <c r="I11" s="19" t="s">
        <v>14</v>
      </c>
      <c r="J11" s="20" t="s">
        <v>15</v>
      </c>
    </row>
    <row r="12" spans="1:10" ht="11.25" customHeight="1" thickBot="1">
      <c r="A12" s="21">
        <v>1</v>
      </c>
      <c r="B12" s="22">
        <v>2</v>
      </c>
      <c r="C12" s="23">
        <v>3</v>
      </c>
      <c r="D12" s="22">
        <v>4</v>
      </c>
      <c r="E12" s="22">
        <v>5</v>
      </c>
      <c r="F12" s="22">
        <v>6</v>
      </c>
      <c r="G12" s="24">
        <v>7</v>
      </c>
      <c r="H12" s="104">
        <v>10</v>
      </c>
      <c r="I12" s="25">
        <v>11</v>
      </c>
      <c r="J12" s="26">
        <v>12</v>
      </c>
    </row>
    <row r="13" spans="1:10" ht="3.75" customHeight="1">
      <c r="A13" s="27"/>
      <c r="B13" s="28"/>
      <c r="C13" s="29"/>
      <c r="D13" s="27"/>
      <c r="E13" s="30"/>
      <c r="F13" s="31"/>
      <c r="G13" s="31"/>
      <c r="H13" s="32"/>
      <c r="I13" s="8"/>
      <c r="J13" s="8"/>
    </row>
    <row r="14" spans="1:10" s="81" customFormat="1" ht="19.5" customHeight="1" outlineLevel="1">
      <c r="A14" s="74"/>
      <c r="B14" s="75" t="s">
        <v>48</v>
      </c>
      <c r="C14" s="76" t="s">
        <v>18</v>
      </c>
      <c r="D14" s="74"/>
      <c r="E14" s="77"/>
      <c r="F14" s="78"/>
      <c r="G14" s="78">
        <f>SUBTOTAL(9,G15:G77)</f>
        <v>0</v>
      </c>
      <c r="H14" s="79"/>
      <c r="I14" s="80"/>
      <c r="J14" s="80" t="s">
        <v>19</v>
      </c>
    </row>
    <row r="15" spans="1:10" ht="13.5" outlineLevel="2" thickBot="1">
      <c r="A15" s="42"/>
      <c r="B15" s="43">
        <v>1</v>
      </c>
      <c r="C15" s="44" t="s">
        <v>20</v>
      </c>
      <c r="D15" s="42"/>
      <c r="E15" s="45"/>
      <c r="F15" s="46"/>
      <c r="G15" s="46">
        <f>SUBTOTAL(9,G16:G35)</f>
        <v>0</v>
      </c>
      <c r="H15" s="47"/>
      <c r="I15" s="48"/>
      <c r="J15" s="48" t="s">
        <v>21</v>
      </c>
    </row>
    <row r="16" spans="1:10" ht="22.5" outlineLevel="3">
      <c r="A16" s="55">
        <v>1</v>
      </c>
      <c r="B16" s="56" t="s">
        <v>143</v>
      </c>
      <c r="C16" s="57" t="s">
        <v>144</v>
      </c>
      <c r="D16" s="58" t="s">
        <v>22</v>
      </c>
      <c r="E16" s="59">
        <v>27</v>
      </c>
      <c r="F16" s="60"/>
      <c r="G16" s="84">
        <f t="shared" ref="G16:G77" si="0">ROUND(E16*F16,2)</f>
        <v>0</v>
      </c>
      <c r="H16" s="106"/>
      <c r="I16" s="39"/>
      <c r="J16" s="39"/>
    </row>
    <row r="17" spans="1:10" ht="12.75" outlineLevel="3">
      <c r="A17" s="89">
        <v>2</v>
      </c>
      <c r="B17" s="49" t="s">
        <v>141</v>
      </c>
      <c r="C17" s="50" t="s">
        <v>142</v>
      </c>
      <c r="D17" s="51" t="s">
        <v>22</v>
      </c>
      <c r="E17" s="52">
        <v>15</v>
      </c>
      <c r="F17" s="53"/>
      <c r="G17" s="95">
        <f t="shared" si="0"/>
        <v>0</v>
      </c>
      <c r="H17" s="106"/>
      <c r="I17" s="39"/>
      <c r="J17" s="39"/>
    </row>
    <row r="18" spans="1:10" ht="22.5" outlineLevel="3">
      <c r="A18" s="89">
        <v>3</v>
      </c>
      <c r="B18" s="90" t="s">
        <v>163</v>
      </c>
      <c r="C18" s="91" t="s">
        <v>164</v>
      </c>
      <c r="D18" s="92" t="s">
        <v>22</v>
      </c>
      <c r="E18" s="93">
        <v>70</v>
      </c>
      <c r="F18" s="94"/>
      <c r="G18" s="95">
        <f t="shared" si="0"/>
        <v>0</v>
      </c>
      <c r="H18" s="106"/>
      <c r="I18" s="39"/>
      <c r="J18" s="39"/>
    </row>
    <row r="19" spans="1:10" ht="22.5" outlineLevel="3">
      <c r="A19" s="89">
        <v>4</v>
      </c>
      <c r="B19" s="90" t="s">
        <v>83</v>
      </c>
      <c r="C19" s="91" t="s">
        <v>165</v>
      </c>
      <c r="D19" s="92" t="s">
        <v>22</v>
      </c>
      <c r="E19" s="93">
        <v>70</v>
      </c>
      <c r="F19" s="94"/>
      <c r="G19" s="95">
        <f t="shared" si="0"/>
        <v>0</v>
      </c>
      <c r="H19" s="106"/>
      <c r="I19" s="39"/>
      <c r="J19" s="39"/>
    </row>
    <row r="20" spans="1:10" ht="22.5" outlineLevel="3">
      <c r="A20" s="89">
        <v>5</v>
      </c>
      <c r="B20" s="49" t="s">
        <v>97</v>
      </c>
      <c r="C20" s="50" t="s">
        <v>166</v>
      </c>
      <c r="D20" s="51" t="s">
        <v>22</v>
      </c>
      <c r="E20" s="52">
        <v>192</v>
      </c>
      <c r="F20" s="94"/>
      <c r="G20" s="95">
        <f t="shared" si="0"/>
        <v>0</v>
      </c>
      <c r="H20" s="106"/>
      <c r="I20" s="39"/>
      <c r="J20" s="39"/>
    </row>
    <row r="21" spans="1:10" ht="22.5" outlineLevel="3">
      <c r="A21" s="89">
        <v>6</v>
      </c>
      <c r="B21" s="90" t="s">
        <v>64</v>
      </c>
      <c r="C21" s="91" t="s">
        <v>168</v>
      </c>
      <c r="D21" s="92" t="s">
        <v>22</v>
      </c>
      <c r="E21" s="93">
        <v>750</v>
      </c>
      <c r="F21" s="94"/>
      <c r="G21" s="95">
        <f t="shared" si="0"/>
        <v>0</v>
      </c>
      <c r="H21" s="106"/>
      <c r="I21" s="39"/>
      <c r="J21" s="39"/>
    </row>
    <row r="22" spans="1:10" ht="22.5" outlineLevel="3">
      <c r="A22" s="89">
        <v>7</v>
      </c>
      <c r="B22" s="49">
        <v>113153312</v>
      </c>
      <c r="C22" s="50" t="s">
        <v>167</v>
      </c>
      <c r="D22" s="51" t="s">
        <v>22</v>
      </c>
      <c r="E22" s="52">
        <v>750</v>
      </c>
      <c r="F22" s="94"/>
      <c r="G22" s="95">
        <f t="shared" si="0"/>
        <v>0</v>
      </c>
      <c r="H22" s="106"/>
      <c r="I22" s="39"/>
      <c r="J22" s="39"/>
    </row>
    <row r="23" spans="1:10" ht="22.5" outlineLevel="3">
      <c r="A23" s="89">
        <v>8</v>
      </c>
      <c r="B23" s="49" t="s">
        <v>84</v>
      </c>
      <c r="C23" s="50" t="s">
        <v>85</v>
      </c>
      <c r="D23" s="51" t="s">
        <v>25</v>
      </c>
      <c r="E23" s="93">
        <v>97</v>
      </c>
      <c r="F23" s="94"/>
      <c r="G23" s="95">
        <f t="shared" si="0"/>
        <v>0</v>
      </c>
      <c r="H23" s="106"/>
      <c r="I23" s="39"/>
      <c r="J23" s="39"/>
    </row>
    <row r="24" spans="1:10" ht="12.75" outlineLevel="3">
      <c r="A24" s="89">
        <v>9</v>
      </c>
      <c r="B24" s="49" t="s">
        <v>145</v>
      </c>
      <c r="C24" s="50" t="s">
        <v>146</v>
      </c>
      <c r="D24" s="51" t="s">
        <v>25</v>
      </c>
      <c r="E24" s="52">
        <v>4</v>
      </c>
      <c r="F24" s="53"/>
      <c r="G24" s="95">
        <f t="shared" si="0"/>
        <v>0</v>
      </c>
      <c r="H24" s="106"/>
      <c r="I24" s="39"/>
      <c r="J24" s="39"/>
    </row>
    <row r="25" spans="1:10" ht="22.5" outlineLevel="3">
      <c r="A25" s="89">
        <v>10</v>
      </c>
      <c r="B25" s="90" t="s">
        <v>71</v>
      </c>
      <c r="C25" s="91" t="s">
        <v>72</v>
      </c>
      <c r="D25" s="92" t="s">
        <v>22</v>
      </c>
      <c r="E25" s="93">
        <v>19.5</v>
      </c>
      <c r="F25" s="94"/>
      <c r="G25" s="95">
        <f t="shared" si="0"/>
        <v>0</v>
      </c>
      <c r="H25" s="106"/>
      <c r="I25" s="39"/>
      <c r="J25" s="39"/>
    </row>
    <row r="26" spans="1:10" ht="22.5" outlineLevel="3">
      <c r="A26" s="89">
        <v>11</v>
      </c>
      <c r="B26" s="49" t="s">
        <v>75</v>
      </c>
      <c r="C26" s="50" t="s">
        <v>76</v>
      </c>
      <c r="D26" s="51" t="s">
        <v>22</v>
      </c>
      <c r="E26" s="93">
        <v>200</v>
      </c>
      <c r="F26" s="94"/>
      <c r="G26" s="95">
        <f t="shared" si="0"/>
        <v>0</v>
      </c>
      <c r="H26" s="106"/>
      <c r="I26" s="39"/>
      <c r="J26" s="39"/>
    </row>
    <row r="27" spans="1:10" ht="22.5" outlineLevel="3">
      <c r="A27" s="54">
        <v>12</v>
      </c>
      <c r="B27" s="49" t="s">
        <v>74</v>
      </c>
      <c r="C27" s="50" t="s">
        <v>73</v>
      </c>
      <c r="D27" s="51" t="s">
        <v>22</v>
      </c>
      <c r="E27" s="52">
        <v>200</v>
      </c>
      <c r="F27" s="53"/>
      <c r="G27" s="85">
        <f t="shared" si="0"/>
        <v>0</v>
      </c>
      <c r="H27" s="106"/>
      <c r="I27" s="39"/>
      <c r="J27" s="39"/>
    </row>
    <row r="28" spans="1:10" ht="22.5" outlineLevel="3">
      <c r="A28" s="54">
        <v>13</v>
      </c>
      <c r="B28" s="49" t="s">
        <v>77</v>
      </c>
      <c r="C28" s="50" t="s">
        <v>78</v>
      </c>
      <c r="D28" s="51" t="s">
        <v>22</v>
      </c>
      <c r="E28" s="52">
        <v>19.5</v>
      </c>
      <c r="F28" s="53"/>
      <c r="G28" s="85">
        <f t="shared" si="0"/>
        <v>0</v>
      </c>
      <c r="H28" s="106"/>
      <c r="I28" s="39"/>
      <c r="J28" s="39"/>
    </row>
    <row r="29" spans="1:10" ht="12.75" outlineLevel="3">
      <c r="A29" s="54">
        <v>14</v>
      </c>
      <c r="B29" s="49" t="s">
        <v>133</v>
      </c>
      <c r="C29" s="50" t="s">
        <v>136</v>
      </c>
      <c r="D29" s="51" t="s">
        <v>108</v>
      </c>
      <c r="E29" s="52">
        <v>10.95</v>
      </c>
      <c r="F29" s="53"/>
      <c r="G29" s="85">
        <f t="shared" si="0"/>
        <v>0</v>
      </c>
      <c r="H29" s="106"/>
      <c r="I29" s="39"/>
      <c r="J29" s="39"/>
    </row>
    <row r="30" spans="1:10" ht="12.75" outlineLevel="3">
      <c r="A30" s="54">
        <v>15</v>
      </c>
      <c r="B30" s="49" t="s">
        <v>134</v>
      </c>
      <c r="C30" s="50" t="s">
        <v>135</v>
      </c>
      <c r="D30" s="51" t="s">
        <v>108</v>
      </c>
      <c r="E30" s="52">
        <v>10.95</v>
      </c>
      <c r="F30" s="53"/>
      <c r="G30" s="85">
        <f t="shared" si="0"/>
        <v>0</v>
      </c>
      <c r="H30" s="106"/>
      <c r="I30" s="39"/>
      <c r="J30" s="39"/>
    </row>
    <row r="31" spans="1:10" ht="12.75" outlineLevel="3">
      <c r="A31" s="54">
        <v>16</v>
      </c>
      <c r="B31" s="49" t="s">
        <v>137</v>
      </c>
      <c r="C31" s="50" t="s">
        <v>138</v>
      </c>
      <c r="D31" s="51" t="s">
        <v>108</v>
      </c>
      <c r="E31" s="52">
        <v>10.95</v>
      </c>
      <c r="F31" s="53"/>
      <c r="G31" s="85">
        <f t="shared" si="0"/>
        <v>0</v>
      </c>
      <c r="H31" s="106"/>
      <c r="I31" s="39"/>
      <c r="J31" s="39"/>
    </row>
    <row r="32" spans="1:10" ht="12.75" outlineLevel="3">
      <c r="A32" s="54">
        <v>17</v>
      </c>
      <c r="B32" s="49" t="s">
        <v>127</v>
      </c>
      <c r="C32" s="50" t="s">
        <v>128</v>
      </c>
      <c r="D32" s="51" t="s">
        <v>22</v>
      </c>
      <c r="E32" s="52">
        <v>36.5</v>
      </c>
      <c r="F32" s="53"/>
      <c r="G32" s="85">
        <f t="shared" si="0"/>
        <v>0</v>
      </c>
      <c r="H32" s="106"/>
      <c r="I32" s="39"/>
      <c r="J32" s="39"/>
    </row>
    <row r="33" spans="1:10" ht="12.75" outlineLevel="3">
      <c r="A33" s="54">
        <v>18</v>
      </c>
      <c r="B33" s="49" t="s">
        <v>129</v>
      </c>
      <c r="C33" s="50" t="s">
        <v>130</v>
      </c>
      <c r="D33" s="51" t="s">
        <v>131</v>
      </c>
      <c r="E33" s="52">
        <f>E32*0.04</f>
        <v>1.46</v>
      </c>
      <c r="F33" s="53"/>
      <c r="G33" s="85">
        <f t="shared" si="0"/>
        <v>0</v>
      </c>
      <c r="H33" s="106"/>
      <c r="I33" s="39"/>
      <c r="J33" s="39"/>
    </row>
    <row r="34" spans="1:10" ht="12.75" outlineLevel="3">
      <c r="A34" s="54">
        <v>19</v>
      </c>
      <c r="B34" s="49" t="s">
        <v>65</v>
      </c>
      <c r="C34" s="50" t="s">
        <v>66</v>
      </c>
      <c r="D34" s="51" t="s">
        <v>22</v>
      </c>
      <c r="E34" s="52">
        <v>200</v>
      </c>
      <c r="F34" s="53"/>
      <c r="G34" s="85">
        <f t="shared" si="0"/>
        <v>0</v>
      </c>
      <c r="H34" s="106"/>
      <c r="I34" s="39"/>
      <c r="J34" s="39"/>
    </row>
    <row r="35" spans="1:10" ht="13.5" outlineLevel="3" thickBot="1">
      <c r="A35" s="96">
        <v>20</v>
      </c>
      <c r="B35" s="97" t="s">
        <v>139</v>
      </c>
      <c r="C35" s="98" t="s">
        <v>140</v>
      </c>
      <c r="D35" s="99" t="s">
        <v>22</v>
      </c>
      <c r="E35" s="100">
        <v>36.5</v>
      </c>
      <c r="F35" s="101"/>
      <c r="G35" s="102">
        <f t="shared" si="0"/>
        <v>0</v>
      </c>
      <c r="H35" s="83">
        <v>20</v>
      </c>
      <c r="I35" s="39">
        <v>8</v>
      </c>
      <c r="J35" s="39" t="s">
        <v>23</v>
      </c>
    </row>
    <row r="36" spans="1:10" ht="13.5" outlineLevel="3" thickBot="1">
      <c r="A36" s="42"/>
      <c r="B36" s="43">
        <v>2</v>
      </c>
      <c r="C36" s="44" t="s">
        <v>59</v>
      </c>
      <c r="D36" s="42"/>
      <c r="E36" s="45"/>
      <c r="F36" s="46"/>
      <c r="G36" s="46">
        <f>SUBTOTAL(9,G37:G38)</f>
        <v>0</v>
      </c>
      <c r="H36" s="88"/>
      <c r="I36" s="39"/>
      <c r="J36" s="39"/>
    </row>
    <row r="37" spans="1:10" ht="22.5" outlineLevel="3">
      <c r="A37" s="55">
        <v>21</v>
      </c>
      <c r="B37" s="56" t="s">
        <v>60</v>
      </c>
      <c r="C37" s="57" t="s">
        <v>61</v>
      </c>
      <c r="D37" s="58" t="s">
        <v>22</v>
      </c>
      <c r="E37" s="59">
        <v>19.5</v>
      </c>
      <c r="F37" s="60"/>
      <c r="G37" s="84">
        <f t="shared" si="0"/>
        <v>0</v>
      </c>
      <c r="H37" s="88"/>
      <c r="I37" s="39"/>
      <c r="J37" s="39"/>
    </row>
    <row r="38" spans="1:10" ht="13.5" outlineLevel="3" thickBot="1">
      <c r="A38" s="111">
        <v>22</v>
      </c>
      <c r="B38" s="112" t="s">
        <v>62</v>
      </c>
      <c r="C38" s="113" t="s">
        <v>63</v>
      </c>
      <c r="D38" s="114" t="s">
        <v>22</v>
      </c>
      <c r="E38" s="115">
        <f>E37*1.02</f>
        <v>19.89</v>
      </c>
      <c r="F38" s="116"/>
      <c r="G38" s="117">
        <f t="shared" si="0"/>
        <v>0</v>
      </c>
      <c r="H38" s="88"/>
      <c r="I38" s="39"/>
      <c r="J38" s="39"/>
    </row>
    <row r="39" spans="1:10" ht="13.5" outlineLevel="2" thickBot="1">
      <c r="A39" s="42"/>
      <c r="B39" s="43" t="s">
        <v>49</v>
      </c>
      <c r="C39" s="44" t="s">
        <v>27</v>
      </c>
      <c r="D39" s="42"/>
      <c r="E39" s="45"/>
      <c r="F39" s="46"/>
      <c r="G39" s="46">
        <f>SUBTOTAL(9,G40:G51)</f>
        <v>0</v>
      </c>
      <c r="H39" s="47"/>
      <c r="I39" s="48"/>
      <c r="J39" s="48" t="s">
        <v>21</v>
      </c>
    </row>
    <row r="40" spans="1:10" ht="12.75" outlineLevel="3">
      <c r="A40" s="55">
        <v>23</v>
      </c>
      <c r="B40" s="56" t="s">
        <v>149</v>
      </c>
      <c r="C40" s="57" t="s">
        <v>150</v>
      </c>
      <c r="D40" s="58" t="s">
        <v>22</v>
      </c>
      <c r="E40" s="59">
        <v>200</v>
      </c>
      <c r="F40" s="60"/>
      <c r="G40" s="84">
        <f t="shared" si="0"/>
        <v>0</v>
      </c>
      <c r="H40" s="106"/>
      <c r="I40" s="39"/>
      <c r="J40" s="39"/>
    </row>
    <row r="41" spans="1:10" ht="12.75" outlineLevel="3">
      <c r="A41" s="89">
        <v>24</v>
      </c>
      <c r="B41" s="49" t="s">
        <v>79</v>
      </c>
      <c r="C41" s="50" t="s">
        <v>80</v>
      </c>
      <c r="D41" s="51" t="s">
        <v>22</v>
      </c>
      <c r="E41" s="93">
        <v>200</v>
      </c>
      <c r="F41" s="94"/>
      <c r="G41" s="95">
        <f t="shared" si="0"/>
        <v>0</v>
      </c>
      <c r="H41" s="106"/>
      <c r="I41" s="39"/>
      <c r="J41" s="39"/>
    </row>
    <row r="42" spans="1:10" ht="12.75" outlineLevel="3">
      <c r="A42" s="89">
        <v>25</v>
      </c>
      <c r="B42" s="49" t="s">
        <v>79</v>
      </c>
      <c r="C42" s="50" t="s">
        <v>80</v>
      </c>
      <c r="D42" s="51" t="s">
        <v>22</v>
      </c>
      <c r="E42" s="93">
        <v>19.5</v>
      </c>
      <c r="F42" s="94"/>
      <c r="G42" s="95">
        <f t="shared" si="0"/>
        <v>0</v>
      </c>
      <c r="H42" s="106"/>
      <c r="I42" s="39"/>
      <c r="J42" s="39"/>
    </row>
    <row r="43" spans="1:10" ht="22.5" outlineLevel="3">
      <c r="A43" s="89">
        <v>26</v>
      </c>
      <c r="B43" s="49" t="s">
        <v>159</v>
      </c>
      <c r="C43" s="50" t="s">
        <v>160</v>
      </c>
      <c r="D43" s="51" t="s">
        <v>22</v>
      </c>
      <c r="E43" s="52">
        <v>200</v>
      </c>
      <c r="F43" s="53"/>
      <c r="G43" s="95">
        <f t="shared" si="0"/>
        <v>0</v>
      </c>
      <c r="H43" s="106"/>
      <c r="I43" s="39"/>
      <c r="J43" s="39"/>
    </row>
    <row r="44" spans="1:10" ht="22.5" outlineLevel="3">
      <c r="A44" s="89">
        <v>27</v>
      </c>
      <c r="B44" s="49" t="s">
        <v>67</v>
      </c>
      <c r="C44" s="50" t="s">
        <v>68</v>
      </c>
      <c r="D44" s="51" t="s">
        <v>22</v>
      </c>
      <c r="E44" s="52">
        <v>19.5</v>
      </c>
      <c r="F44" s="94"/>
      <c r="G44" s="95">
        <f t="shared" si="0"/>
        <v>0</v>
      </c>
      <c r="H44" s="106"/>
      <c r="I44" s="39"/>
      <c r="J44" s="39"/>
    </row>
    <row r="45" spans="1:10" ht="22.5" outlineLevel="3">
      <c r="A45" s="89">
        <v>28</v>
      </c>
      <c r="B45" s="49" t="s">
        <v>100</v>
      </c>
      <c r="C45" s="50" t="s">
        <v>99</v>
      </c>
      <c r="D45" s="51" t="s">
        <v>22</v>
      </c>
      <c r="E45" s="52">
        <v>19</v>
      </c>
      <c r="F45" s="94"/>
      <c r="G45" s="95">
        <f t="shared" si="0"/>
        <v>0</v>
      </c>
      <c r="H45" s="106"/>
      <c r="I45" s="39"/>
      <c r="J45" s="39"/>
    </row>
    <row r="46" spans="1:10" ht="22.5" outlineLevel="3">
      <c r="A46" s="89">
        <v>29</v>
      </c>
      <c r="B46" s="90" t="s">
        <v>28</v>
      </c>
      <c r="C46" s="91" t="s">
        <v>29</v>
      </c>
      <c r="D46" s="92" t="s">
        <v>22</v>
      </c>
      <c r="E46" s="93">
        <v>1500</v>
      </c>
      <c r="F46" s="94"/>
      <c r="G46" s="95">
        <f t="shared" si="0"/>
        <v>0</v>
      </c>
      <c r="H46" s="106"/>
      <c r="I46" s="39"/>
      <c r="J46" s="39"/>
    </row>
    <row r="47" spans="1:10" ht="22.5" outlineLevel="3">
      <c r="A47" s="89">
        <v>30</v>
      </c>
      <c r="B47" s="90" t="s">
        <v>54</v>
      </c>
      <c r="C47" s="91" t="s">
        <v>169</v>
      </c>
      <c r="D47" s="92" t="s">
        <v>26</v>
      </c>
      <c r="E47" s="93">
        <v>91.5</v>
      </c>
      <c r="F47" s="94"/>
      <c r="G47" s="95">
        <f t="shared" si="0"/>
        <v>0</v>
      </c>
      <c r="H47" s="83">
        <v>20</v>
      </c>
      <c r="I47" s="39">
        <v>8</v>
      </c>
      <c r="J47" s="39" t="s">
        <v>23</v>
      </c>
    </row>
    <row r="48" spans="1:10" ht="12.75" outlineLevel="3">
      <c r="A48" s="54">
        <v>31</v>
      </c>
      <c r="B48" s="49" t="s">
        <v>55</v>
      </c>
      <c r="C48" s="50" t="s">
        <v>101</v>
      </c>
      <c r="D48" s="51" t="s">
        <v>22</v>
      </c>
      <c r="E48" s="52">
        <v>750</v>
      </c>
      <c r="F48" s="53"/>
      <c r="G48" s="85">
        <f t="shared" si="0"/>
        <v>0</v>
      </c>
      <c r="H48" s="83"/>
      <c r="I48" s="39"/>
      <c r="J48" s="39"/>
    </row>
    <row r="49" spans="1:10" ht="22.5" outlineLevel="3">
      <c r="A49" s="54">
        <v>32</v>
      </c>
      <c r="B49" s="49" t="s">
        <v>123</v>
      </c>
      <c r="C49" s="50" t="s">
        <v>126</v>
      </c>
      <c r="D49" s="51" t="s">
        <v>22</v>
      </c>
      <c r="E49" s="93">
        <v>200</v>
      </c>
      <c r="F49" s="53"/>
      <c r="G49" s="85">
        <f t="shared" si="0"/>
        <v>0</v>
      </c>
      <c r="H49" s="83"/>
      <c r="I49" s="39"/>
      <c r="J49" s="39"/>
    </row>
    <row r="50" spans="1:10" ht="12.75" outlineLevel="3">
      <c r="A50" s="54">
        <v>33</v>
      </c>
      <c r="B50" s="49">
        <v>5921952010</v>
      </c>
      <c r="C50" s="50" t="s">
        <v>132</v>
      </c>
      <c r="D50" s="51" t="s">
        <v>22</v>
      </c>
      <c r="E50" s="52">
        <v>16.968</v>
      </c>
      <c r="F50" s="53"/>
      <c r="G50" s="85">
        <f t="shared" si="0"/>
        <v>0</v>
      </c>
      <c r="H50" s="83"/>
      <c r="I50" s="39"/>
      <c r="J50" s="39"/>
    </row>
    <row r="51" spans="1:10" ht="13.5" outlineLevel="3" thickBot="1">
      <c r="A51" s="96">
        <v>34</v>
      </c>
      <c r="B51" s="97" t="s">
        <v>124</v>
      </c>
      <c r="C51" s="98" t="s">
        <v>125</v>
      </c>
      <c r="D51" s="99" t="s">
        <v>22</v>
      </c>
      <c r="E51" s="100">
        <v>185.03200000000001</v>
      </c>
      <c r="F51" s="101"/>
      <c r="G51" s="102">
        <f t="shared" si="0"/>
        <v>0</v>
      </c>
      <c r="H51" s="83">
        <v>20</v>
      </c>
      <c r="I51" s="39">
        <v>8</v>
      </c>
      <c r="J51" s="39" t="s">
        <v>23</v>
      </c>
    </row>
    <row r="52" spans="1:10" ht="13.5" outlineLevel="3" thickBot="1">
      <c r="A52" s="42"/>
      <c r="B52" s="43" t="s">
        <v>50</v>
      </c>
      <c r="C52" s="44" t="s">
        <v>51</v>
      </c>
      <c r="D52" s="42"/>
      <c r="E52" s="45"/>
      <c r="F52" s="46"/>
      <c r="G52" s="46">
        <f>SUBTOTAL(9,G53:G56)</f>
        <v>0</v>
      </c>
      <c r="H52" s="88"/>
      <c r="I52" s="39"/>
      <c r="J52" s="39"/>
    </row>
    <row r="53" spans="1:10" ht="22.5" outlineLevel="3">
      <c r="A53" s="55">
        <v>35</v>
      </c>
      <c r="B53" s="56" t="s">
        <v>109</v>
      </c>
      <c r="C53" s="57" t="s">
        <v>111</v>
      </c>
      <c r="D53" s="58" t="s">
        <v>25</v>
      </c>
      <c r="E53" s="59">
        <v>10</v>
      </c>
      <c r="F53" s="60"/>
      <c r="G53" s="84">
        <f t="shared" si="0"/>
        <v>0</v>
      </c>
      <c r="H53" s="88"/>
      <c r="I53" s="39"/>
      <c r="J53" s="39"/>
    </row>
    <row r="54" spans="1:10" ht="22.5" customHeight="1" outlineLevel="3">
      <c r="A54" s="54">
        <v>36</v>
      </c>
      <c r="B54" s="49" t="s">
        <v>110</v>
      </c>
      <c r="C54" s="50" t="s">
        <v>112</v>
      </c>
      <c r="D54" s="51" t="s">
        <v>24</v>
      </c>
      <c r="E54" s="52">
        <v>2</v>
      </c>
      <c r="F54" s="53"/>
      <c r="G54" s="85">
        <f t="shared" si="0"/>
        <v>0</v>
      </c>
      <c r="H54" s="88"/>
      <c r="I54" s="39"/>
      <c r="J54" s="39"/>
    </row>
    <row r="55" spans="1:10" ht="12.75" customHeight="1" outlineLevel="3">
      <c r="A55" s="54">
        <v>37</v>
      </c>
      <c r="B55" s="90" t="s">
        <v>104</v>
      </c>
      <c r="C55" s="91" t="s">
        <v>105</v>
      </c>
      <c r="D55" s="92" t="s">
        <v>24</v>
      </c>
      <c r="E55" s="52">
        <v>1</v>
      </c>
      <c r="F55" s="53"/>
      <c r="G55" s="85">
        <f t="shared" si="0"/>
        <v>0</v>
      </c>
      <c r="H55" s="88"/>
      <c r="I55" s="39"/>
      <c r="J55" s="39"/>
    </row>
    <row r="56" spans="1:10" ht="12.75" customHeight="1" outlineLevel="3" thickBot="1">
      <c r="A56" s="61">
        <v>38</v>
      </c>
      <c r="B56" s="62" t="s">
        <v>161</v>
      </c>
      <c r="C56" s="63" t="s">
        <v>162</v>
      </c>
      <c r="D56" s="64" t="s">
        <v>24</v>
      </c>
      <c r="E56" s="65">
        <v>1</v>
      </c>
      <c r="F56" s="66"/>
      <c r="G56" s="86">
        <f t="shared" si="0"/>
        <v>0</v>
      </c>
      <c r="H56" s="88"/>
      <c r="I56" s="39"/>
      <c r="J56" s="39"/>
    </row>
    <row r="57" spans="1:10" ht="13.5" outlineLevel="2" thickBot="1">
      <c r="A57" s="42"/>
      <c r="B57" s="43" t="s">
        <v>52</v>
      </c>
      <c r="C57" s="44" t="s">
        <v>30</v>
      </c>
      <c r="D57" s="42"/>
      <c r="E57" s="45"/>
      <c r="F57" s="46"/>
      <c r="G57" s="46">
        <f>SUBTOTAL(9,G58:G75)</f>
        <v>0</v>
      </c>
      <c r="H57" s="47"/>
      <c r="I57" s="48"/>
      <c r="J57" s="48" t="s">
        <v>21</v>
      </c>
    </row>
    <row r="58" spans="1:10" ht="22.5" outlineLevel="3">
      <c r="A58" s="55">
        <v>39</v>
      </c>
      <c r="B58" s="56" t="s">
        <v>102</v>
      </c>
      <c r="C58" s="57" t="s">
        <v>103</v>
      </c>
      <c r="D58" s="58" t="s">
        <v>22</v>
      </c>
      <c r="E58" s="59">
        <v>78</v>
      </c>
      <c r="F58" s="60"/>
      <c r="G58" s="84">
        <f t="shared" si="0"/>
        <v>0</v>
      </c>
      <c r="H58" s="106"/>
      <c r="I58" s="39"/>
      <c r="J58" s="39"/>
    </row>
    <row r="59" spans="1:10" ht="22.5" outlineLevel="3">
      <c r="A59" s="89">
        <v>40</v>
      </c>
      <c r="B59" s="90" t="s">
        <v>113</v>
      </c>
      <c r="C59" s="91" t="s">
        <v>114</v>
      </c>
      <c r="D59" s="92" t="s">
        <v>25</v>
      </c>
      <c r="E59" s="93">
        <v>97</v>
      </c>
      <c r="F59" s="94"/>
      <c r="G59" s="95">
        <f t="shared" si="0"/>
        <v>0</v>
      </c>
      <c r="H59" s="106"/>
      <c r="I59" s="39"/>
      <c r="J59" s="39"/>
    </row>
    <row r="60" spans="1:10" ht="12.75" outlineLevel="3">
      <c r="A60" s="89">
        <v>41</v>
      </c>
      <c r="B60" s="49" t="s">
        <v>115</v>
      </c>
      <c r="C60" s="50" t="s">
        <v>116</v>
      </c>
      <c r="D60" s="51" t="s">
        <v>24</v>
      </c>
      <c r="E60" s="93">
        <f>E59*1.01</f>
        <v>97.97</v>
      </c>
      <c r="F60" s="94"/>
      <c r="G60" s="95">
        <f t="shared" si="0"/>
        <v>0</v>
      </c>
      <c r="H60" s="106"/>
      <c r="I60" s="39"/>
      <c r="J60" s="39"/>
    </row>
    <row r="61" spans="1:10" ht="22.5" outlineLevel="3">
      <c r="A61" s="89">
        <v>42</v>
      </c>
      <c r="B61" s="49" t="s">
        <v>117</v>
      </c>
      <c r="C61" s="50" t="s">
        <v>118</v>
      </c>
      <c r="D61" s="51" t="s">
        <v>25</v>
      </c>
      <c r="E61" s="93">
        <v>97</v>
      </c>
      <c r="F61" s="94"/>
      <c r="G61" s="95">
        <f t="shared" si="0"/>
        <v>0</v>
      </c>
      <c r="H61" s="106"/>
      <c r="I61" s="39"/>
      <c r="J61" s="39"/>
    </row>
    <row r="62" spans="1:10" ht="12.75" outlineLevel="3">
      <c r="A62" s="89">
        <v>43</v>
      </c>
      <c r="B62" s="49" t="s">
        <v>119</v>
      </c>
      <c r="C62" s="50" t="s">
        <v>120</v>
      </c>
      <c r="D62" s="51" t="s">
        <v>24</v>
      </c>
      <c r="E62" s="93">
        <f>E61*1.01</f>
        <v>97.97</v>
      </c>
      <c r="F62" s="94"/>
      <c r="G62" s="95">
        <f t="shared" si="0"/>
        <v>0</v>
      </c>
      <c r="H62" s="106"/>
      <c r="I62" s="39"/>
      <c r="J62" s="39"/>
    </row>
    <row r="63" spans="1:10" ht="22.5" outlineLevel="3">
      <c r="A63" s="89">
        <v>44</v>
      </c>
      <c r="B63" s="49" t="s">
        <v>121</v>
      </c>
      <c r="C63" s="50" t="s">
        <v>122</v>
      </c>
      <c r="D63" s="51" t="s">
        <v>108</v>
      </c>
      <c r="E63" s="93">
        <v>9.3119999999999994</v>
      </c>
      <c r="F63" s="94"/>
      <c r="G63" s="95">
        <f t="shared" si="0"/>
        <v>0</v>
      </c>
      <c r="H63" s="106"/>
      <c r="I63" s="39"/>
      <c r="J63" s="39"/>
    </row>
    <row r="64" spans="1:10" ht="12.75" outlineLevel="3">
      <c r="A64" s="89">
        <v>45</v>
      </c>
      <c r="B64" s="90" t="s">
        <v>53</v>
      </c>
      <c r="C64" s="91" t="s">
        <v>98</v>
      </c>
      <c r="D64" s="92" t="s">
        <v>25</v>
      </c>
      <c r="E64" s="93">
        <v>53</v>
      </c>
      <c r="F64" s="94"/>
      <c r="G64" s="95">
        <f t="shared" si="0"/>
        <v>0</v>
      </c>
      <c r="H64" s="106"/>
      <c r="I64" s="39"/>
      <c r="J64" s="39"/>
    </row>
    <row r="65" spans="1:10" ht="22.5" outlineLevel="3">
      <c r="A65" s="89">
        <v>46</v>
      </c>
      <c r="B65" s="49" t="s">
        <v>31</v>
      </c>
      <c r="C65" s="50" t="s">
        <v>32</v>
      </c>
      <c r="D65" s="51" t="s">
        <v>25</v>
      </c>
      <c r="E65" s="52">
        <v>126</v>
      </c>
      <c r="F65" s="94"/>
      <c r="G65" s="95">
        <f t="shared" si="0"/>
        <v>0</v>
      </c>
      <c r="H65" s="106"/>
      <c r="I65" s="39"/>
      <c r="J65" s="39"/>
    </row>
    <row r="66" spans="1:10" ht="22.5" outlineLevel="3">
      <c r="A66" s="54">
        <v>47</v>
      </c>
      <c r="B66" s="49" t="s">
        <v>82</v>
      </c>
      <c r="C66" s="50" t="s">
        <v>81</v>
      </c>
      <c r="D66" s="51" t="s">
        <v>25</v>
      </c>
      <c r="E66" s="52">
        <v>145</v>
      </c>
      <c r="F66" s="53"/>
      <c r="G66" s="85">
        <f t="shared" si="0"/>
        <v>0</v>
      </c>
      <c r="H66" s="83"/>
      <c r="I66" s="39"/>
      <c r="J66" s="39"/>
    </row>
    <row r="67" spans="1:10" ht="22.5" outlineLevel="3">
      <c r="A67" s="54">
        <v>48</v>
      </c>
      <c r="B67" s="49" t="s">
        <v>69</v>
      </c>
      <c r="C67" s="50" t="s">
        <v>70</v>
      </c>
      <c r="D67" s="51" t="s">
        <v>22</v>
      </c>
      <c r="E67" s="52">
        <v>750</v>
      </c>
      <c r="F67" s="53"/>
      <c r="G67" s="85">
        <f t="shared" si="0"/>
        <v>0</v>
      </c>
      <c r="H67" s="83"/>
      <c r="I67" s="39"/>
      <c r="J67" s="39"/>
    </row>
    <row r="68" spans="1:10" ht="22.5" outlineLevel="3">
      <c r="A68" s="54">
        <v>49</v>
      </c>
      <c r="B68" s="49" t="s">
        <v>106</v>
      </c>
      <c r="C68" s="50" t="s">
        <v>107</v>
      </c>
      <c r="D68" s="51" t="s">
        <v>108</v>
      </c>
      <c r="E68" s="52">
        <v>0.5</v>
      </c>
      <c r="F68" s="53"/>
      <c r="G68" s="85">
        <f t="shared" si="0"/>
        <v>0</v>
      </c>
      <c r="H68" s="83"/>
      <c r="I68" s="39"/>
      <c r="J68" s="39"/>
    </row>
    <row r="69" spans="1:10" ht="12.75" outlineLevel="3">
      <c r="A69" s="54">
        <v>50</v>
      </c>
      <c r="B69" s="49" t="s">
        <v>147</v>
      </c>
      <c r="C69" s="50" t="s">
        <v>148</v>
      </c>
      <c r="D69" s="51" t="s">
        <v>108</v>
      </c>
      <c r="E69" s="52">
        <v>4.25</v>
      </c>
      <c r="F69" s="53"/>
      <c r="G69" s="85">
        <f t="shared" si="0"/>
        <v>0</v>
      </c>
      <c r="H69" s="83"/>
      <c r="I69" s="39"/>
      <c r="J69" s="39"/>
    </row>
    <row r="70" spans="1:10" ht="22.5" outlineLevel="3">
      <c r="A70" s="54">
        <v>51</v>
      </c>
      <c r="B70" s="49" t="s">
        <v>33</v>
      </c>
      <c r="C70" s="50" t="s">
        <v>34</v>
      </c>
      <c r="D70" s="51" t="s">
        <v>26</v>
      </c>
      <c r="E70" s="52">
        <v>374.46800000000002</v>
      </c>
      <c r="F70" s="53"/>
      <c r="G70" s="85">
        <f t="shared" si="0"/>
        <v>0</v>
      </c>
      <c r="H70" s="83">
        <v>20</v>
      </c>
      <c r="I70" s="39">
        <v>8</v>
      </c>
      <c r="J70" s="39" t="s">
        <v>23</v>
      </c>
    </row>
    <row r="71" spans="1:10" ht="12.75" outlineLevel="3">
      <c r="A71" s="54">
        <v>52</v>
      </c>
      <c r="B71" s="49" t="s">
        <v>35</v>
      </c>
      <c r="C71" s="50" t="s">
        <v>36</v>
      </c>
      <c r="D71" s="51" t="s">
        <v>26</v>
      </c>
      <c r="E71" s="52">
        <f>E70*22</f>
        <v>8238.2960000000003</v>
      </c>
      <c r="F71" s="53"/>
      <c r="G71" s="85">
        <f t="shared" si="0"/>
        <v>0</v>
      </c>
      <c r="H71" s="83"/>
      <c r="I71" s="39"/>
      <c r="J71" s="39"/>
    </row>
    <row r="72" spans="1:10" ht="22.5" outlineLevel="3">
      <c r="A72" s="54">
        <v>53</v>
      </c>
      <c r="B72" s="49" t="s">
        <v>37</v>
      </c>
      <c r="C72" s="50" t="s">
        <v>38</v>
      </c>
      <c r="D72" s="51" t="s">
        <v>26</v>
      </c>
      <c r="E72" s="52">
        <f>E70</f>
        <v>374.46800000000002</v>
      </c>
      <c r="F72" s="53"/>
      <c r="G72" s="85">
        <f t="shared" si="0"/>
        <v>0</v>
      </c>
      <c r="H72" s="83">
        <v>20</v>
      </c>
      <c r="I72" s="39">
        <v>8</v>
      </c>
      <c r="J72" s="39" t="s">
        <v>23</v>
      </c>
    </row>
    <row r="73" spans="1:10" ht="12.75" outlineLevel="3">
      <c r="A73" s="54">
        <v>54</v>
      </c>
      <c r="B73" s="49" t="s">
        <v>39</v>
      </c>
      <c r="C73" s="50" t="s">
        <v>40</v>
      </c>
      <c r="D73" s="51" t="s">
        <v>26</v>
      </c>
      <c r="E73" s="52">
        <v>180.11099999999999</v>
      </c>
      <c r="F73" s="53"/>
      <c r="G73" s="85">
        <f t="shared" si="0"/>
        <v>0</v>
      </c>
      <c r="H73" s="83">
        <v>20</v>
      </c>
      <c r="I73" s="39">
        <v>8</v>
      </c>
      <c r="J73" s="39" t="s">
        <v>23</v>
      </c>
    </row>
    <row r="74" spans="1:10" ht="22.5" outlineLevel="3">
      <c r="A74" s="107">
        <v>55</v>
      </c>
      <c r="B74" s="49" t="s">
        <v>41</v>
      </c>
      <c r="C74" s="50" t="s">
        <v>42</v>
      </c>
      <c r="D74" s="51" t="s">
        <v>26</v>
      </c>
      <c r="E74" s="108">
        <v>109.774</v>
      </c>
      <c r="F74" s="109"/>
      <c r="G74" s="110">
        <f t="shared" si="0"/>
        <v>0</v>
      </c>
      <c r="H74" s="83"/>
      <c r="I74" s="39"/>
      <c r="J74" s="39"/>
    </row>
    <row r="75" spans="1:10" ht="23.25" outlineLevel="3" thickBot="1">
      <c r="A75" s="61">
        <v>56</v>
      </c>
      <c r="B75" s="97" t="s">
        <v>57</v>
      </c>
      <c r="C75" s="98" t="s">
        <v>58</v>
      </c>
      <c r="D75" s="99" t="s">
        <v>26</v>
      </c>
      <c r="E75" s="65">
        <v>84.582999999999998</v>
      </c>
      <c r="F75" s="66"/>
      <c r="G75" s="86">
        <f t="shared" si="0"/>
        <v>0</v>
      </c>
      <c r="H75" s="83">
        <v>20</v>
      </c>
      <c r="I75" s="39">
        <v>8</v>
      </c>
      <c r="J75" s="39" t="s">
        <v>23</v>
      </c>
    </row>
    <row r="76" spans="1:10" ht="13.5" outlineLevel="2" thickBot="1">
      <c r="A76" s="42"/>
      <c r="B76" s="43">
        <v>99</v>
      </c>
      <c r="C76" s="44" t="s">
        <v>45</v>
      </c>
      <c r="D76" s="42"/>
      <c r="E76" s="45"/>
      <c r="F76" s="46"/>
      <c r="G76" s="46">
        <f>SUBTOTAL(9,G77:G77)</f>
        <v>0</v>
      </c>
      <c r="H76" s="47"/>
      <c r="I76" s="48"/>
      <c r="J76" s="48" t="s">
        <v>21</v>
      </c>
    </row>
    <row r="77" spans="1:10" ht="23.25" outlineLevel="3" thickBot="1">
      <c r="A77" s="67">
        <v>57</v>
      </c>
      <c r="B77" s="68" t="s">
        <v>46</v>
      </c>
      <c r="C77" s="69" t="s">
        <v>47</v>
      </c>
      <c r="D77" s="70" t="s">
        <v>26</v>
      </c>
      <c r="E77" s="71">
        <v>389.30799999999999</v>
      </c>
      <c r="F77" s="72"/>
      <c r="G77" s="87">
        <f t="shared" si="0"/>
        <v>0</v>
      </c>
      <c r="H77" s="82">
        <v>20</v>
      </c>
      <c r="I77" s="39">
        <v>8</v>
      </c>
      <c r="J77" s="39" t="s">
        <v>23</v>
      </c>
    </row>
    <row r="78" spans="1:10" ht="21" customHeight="1" outlineLevel="3">
      <c r="A78" s="126"/>
      <c r="B78" s="127" t="s">
        <v>16</v>
      </c>
      <c r="C78" s="128" t="s">
        <v>151</v>
      </c>
      <c r="D78" s="126"/>
      <c r="E78" s="129"/>
      <c r="F78" s="130"/>
      <c r="G78" s="130">
        <f>SUBTOTAL(9,G79:G82)</f>
        <v>0</v>
      </c>
      <c r="H78" s="88"/>
      <c r="I78" s="39"/>
      <c r="J78" s="39"/>
    </row>
    <row r="79" spans="1:10" ht="13.5" outlineLevel="3" thickBot="1">
      <c r="A79" s="42"/>
      <c r="B79" s="43" t="s">
        <v>16</v>
      </c>
      <c r="C79" s="44" t="s">
        <v>152</v>
      </c>
      <c r="D79" s="42"/>
      <c r="E79" s="45"/>
      <c r="F79" s="46"/>
      <c r="G79" s="46">
        <f>SUBTOTAL(9,G80:G82)</f>
        <v>0</v>
      </c>
      <c r="H79" s="88"/>
      <c r="I79" s="39"/>
      <c r="J79" s="39"/>
    </row>
    <row r="80" spans="1:10" ht="22.5" outlineLevel="3">
      <c r="A80" s="55">
        <v>58</v>
      </c>
      <c r="B80" s="56" t="s">
        <v>153</v>
      </c>
      <c r="C80" s="57" t="s">
        <v>154</v>
      </c>
      <c r="D80" s="58" t="s">
        <v>22</v>
      </c>
      <c r="E80" s="59">
        <v>28</v>
      </c>
      <c r="F80" s="60"/>
      <c r="G80" s="84">
        <f>ROUND(E80*F80,2)</f>
        <v>0</v>
      </c>
      <c r="H80" s="88"/>
      <c r="I80" s="39"/>
      <c r="J80" s="39"/>
    </row>
    <row r="81" spans="1:10" ht="22.5" outlineLevel="3">
      <c r="A81" s="54">
        <v>59</v>
      </c>
      <c r="B81" s="49" t="s">
        <v>155</v>
      </c>
      <c r="C81" s="50" t="s">
        <v>156</v>
      </c>
      <c r="D81" s="51" t="s">
        <v>22</v>
      </c>
      <c r="E81" s="52">
        <f>E80*1.15</f>
        <v>32.199999999999996</v>
      </c>
      <c r="F81" s="53"/>
      <c r="G81" s="85">
        <f>ROUND(E81*F81,2)</f>
        <v>0</v>
      </c>
      <c r="H81" s="88"/>
      <c r="I81" s="39"/>
      <c r="J81" s="39"/>
    </row>
    <row r="82" spans="1:10" ht="13.5" outlineLevel="3" thickBot="1">
      <c r="A82" s="61">
        <v>60</v>
      </c>
      <c r="B82" s="62" t="s">
        <v>157</v>
      </c>
      <c r="C82" s="63" t="s">
        <v>158</v>
      </c>
      <c r="D82" s="64" t="s">
        <v>26</v>
      </c>
      <c r="E82" s="65">
        <f>E80*0.002357</f>
        <v>6.5995999999999999E-2</v>
      </c>
      <c r="F82" s="66"/>
      <c r="G82" s="86">
        <f>ROUND(E82*F82,2)</f>
        <v>0</v>
      </c>
      <c r="H82" s="88"/>
      <c r="I82" s="39"/>
      <c r="J82" s="39"/>
    </row>
    <row r="83" spans="1:10" s="133" customFormat="1" ht="21" customHeight="1" outlineLevel="3">
      <c r="A83" s="126"/>
      <c r="B83" s="127" t="s">
        <v>16</v>
      </c>
      <c r="C83" s="128" t="s">
        <v>86</v>
      </c>
      <c r="D83" s="126"/>
      <c r="E83" s="129"/>
      <c r="F83" s="130"/>
      <c r="G83" s="130">
        <f>SUBTOTAL(9,G84:G89)</f>
        <v>0</v>
      </c>
      <c r="H83" s="131"/>
      <c r="I83" s="132"/>
      <c r="J83" s="132"/>
    </row>
    <row r="84" spans="1:10" ht="13.5" outlineLevel="3" thickBot="1">
      <c r="A84" s="42"/>
      <c r="B84" s="43" t="s">
        <v>16</v>
      </c>
      <c r="C84" s="44" t="s">
        <v>87</v>
      </c>
      <c r="D84" s="42"/>
      <c r="E84" s="45"/>
      <c r="F84" s="46"/>
      <c r="G84" s="46">
        <f>SUBTOTAL(9,G85:G85)</f>
        <v>0</v>
      </c>
      <c r="H84" s="88"/>
      <c r="I84" s="39"/>
      <c r="J84" s="39"/>
    </row>
    <row r="85" spans="1:10" ht="23.25" outlineLevel="3" thickBot="1">
      <c r="A85" s="67">
        <v>61</v>
      </c>
      <c r="B85" s="68" t="s">
        <v>88</v>
      </c>
      <c r="C85" s="69" t="s">
        <v>89</v>
      </c>
      <c r="D85" s="70" t="s">
        <v>90</v>
      </c>
      <c r="E85" s="71">
        <v>1</v>
      </c>
      <c r="F85" s="72"/>
      <c r="G85" s="87">
        <f t="shared" ref="G85" si="1">ROUND(E85*F85,2)</f>
        <v>0</v>
      </c>
      <c r="H85" s="88"/>
      <c r="I85" s="39"/>
      <c r="J85" s="39"/>
    </row>
    <row r="86" spans="1:10" ht="13.5" outlineLevel="3" thickBot="1">
      <c r="A86" s="42"/>
      <c r="B86" s="43" t="s">
        <v>16</v>
      </c>
      <c r="C86" s="44" t="s">
        <v>91</v>
      </c>
      <c r="D86" s="42"/>
      <c r="E86" s="45"/>
      <c r="F86" s="46"/>
      <c r="G86" s="46">
        <f>SUBTOTAL(9,G87:G87)</f>
        <v>0</v>
      </c>
      <c r="H86" s="88"/>
      <c r="I86" s="39"/>
      <c r="J86" s="39"/>
    </row>
    <row r="87" spans="1:10" ht="13.5" outlineLevel="3" thickBot="1">
      <c r="A87" s="67">
        <v>62</v>
      </c>
      <c r="B87" s="68" t="s">
        <v>92</v>
      </c>
      <c r="C87" s="69" t="s">
        <v>93</v>
      </c>
      <c r="D87" s="70" t="s">
        <v>90</v>
      </c>
      <c r="E87" s="71">
        <v>1</v>
      </c>
      <c r="F87" s="72"/>
      <c r="G87" s="87">
        <f t="shared" ref="G87" si="2">ROUND(E87*F87,2)</f>
        <v>0</v>
      </c>
      <c r="H87" s="88"/>
      <c r="I87" s="39"/>
      <c r="J87" s="39"/>
    </row>
    <row r="88" spans="1:10" ht="13.5" outlineLevel="3" thickBot="1">
      <c r="A88" s="42"/>
      <c r="B88" s="43" t="s">
        <v>16</v>
      </c>
      <c r="C88" s="44" t="s">
        <v>94</v>
      </c>
      <c r="D88" s="42"/>
      <c r="E88" s="45"/>
      <c r="F88" s="46"/>
      <c r="G88" s="46">
        <f>SUBTOTAL(9,G89:G89)</f>
        <v>0</v>
      </c>
      <c r="H88" s="88"/>
      <c r="I88" s="39"/>
      <c r="J88" s="39"/>
    </row>
    <row r="89" spans="1:10" ht="12.75" customHeight="1" thickBot="1">
      <c r="A89" s="67">
        <v>63</v>
      </c>
      <c r="B89" s="68" t="s">
        <v>95</v>
      </c>
      <c r="C89" s="69" t="s">
        <v>96</v>
      </c>
      <c r="D89" s="70" t="s">
        <v>90</v>
      </c>
      <c r="E89" s="71">
        <v>1</v>
      </c>
      <c r="F89" s="72"/>
      <c r="G89" s="87">
        <f t="shared" ref="G89" si="3">ROUND(E89*F89,2)</f>
        <v>0</v>
      </c>
      <c r="H89" s="40"/>
      <c r="I89" s="41"/>
      <c r="J89" s="41" t="s">
        <v>17</v>
      </c>
    </row>
    <row r="90" spans="1:10" s="125" customFormat="1" ht="24" customHeight="1">
      <c r="A90" s="118"/>
      <c r="B90" s="119"/>
      <c r="C90" s="120" t="s">
        <v>43</v>
      </c>
      <c r="D90" s="118"/>
      <c r="E90" s="121"/>
      <c r="F90" s="122"/>
      <c r="G90" s="122">
        <f>SUBTOTAL(9,G14:G89)</f>
        <v>0</v>
      </c>
      <c r="H90" s="123"/>
      <c r="I90" s="124"/>
      <c r="J90" s="124" t="s">
        <v>0</v>
      </c>
    </row>
  </sheetData>
  <printOptions horizontalCentered="1"/>
  <pageMargins left="0.59055118110236227" right="0.39370078740157483" top="0.78740157480314965" bottom="0.78740157480314965" header="0.39370078740157483" footer="0.39370078740157483"/>
  <pageSetup paperSize="9" scale="83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Rozpočet</vt:lpstr>
      <vt:lpstr>Rozpočet!Názvy_tlače</vt:lpstr>
      <vt:lpstr>Rozpočet!Oblasť_tlače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2018-03-15T07:53:40Z</cp:lastPrinted>
  <dcterms:created xsi:type="dcterms:W3CDTF">2016-06-15T15:23:30Z</dcterms:created>
  <dcterms:modified xsi:type="dcterms:W3CDTF">2018-04-03T08:43:36Z</dcterms:modified>
</cp:coreProperties>
</file>